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nh mục" sheetId="1" r:id="rId4"/>
    <sheet state="visible" name="Bảng tổng hợp" sheetId="2" r:id="rId5"/>
    <sheet state="visible" name="Nhập" sheetId="3" r:id="rId6"/>
    <sheet state="visible" name="Xuat" sheetId="4" r:id="rId7"/>
    <sheet state="visible" name="Sổ chi tiết" sheetId="5" r:id="rId8"/>
  </sheets>
  <definedNames>
    <definedName name="TVTN">#REF!</definedName>
    <definedName name="_Sort">#REF!</definedName>
    <definedName name="ngay2">#REF!</definedName>
    <definedName name="_Fill">#REF!</definedName>
    <definedName name="MVTTH">#REF!</definedName>
    <definedName name="ngay1">#REF!</definedName>
    <definedName name="wrn.chi._.tiÆt.">#REF!</definedName>
  </definedNames>
  <calcPr/>
  <extLst>
    <ext uri="GoogleSheetsCustomDataVersion1">
      <go:sheetsCustomData xmlns:go="http://customooxmlschemas.google.com/" r:id="rId9" roundtripDataSignature="AMtx7mj0hZIgzuvXPih4eFukZbs25sg0rw=="/>
    </ext>
  </extLst>
</workbook>
</file>

<file path=xl/sharedStrings.xml><?xml version="1.0" encoding="utf-8"?>
<sst xmlns="http://schemas.openxmlformats.org/spreadsheetml/2006/main" count="841" uniqueCount="333">
  <si>
    <t>MÃ VẬT TƯ HÀNG HÓA</t>
  </si>
  <si>
    <t>STT</t>
  </si>
  <si>
    <t>Mã vật tư</t>
  </si>
  <si>
    <t>Tên vật tư</t>
  </si>
  <si>
    <t>ĐVT</t>
  </si>
  <si>
    <t>Số lượng
đầu kỳ</t>
  </si>
  <si>
    <t>Tên nhà cung cấp</t>
  </si>
  <si>
    <t>Địa chỉ</t>
  </si>
  <si>
    <t xml:space="preserve">BẢNG TỔNG HỢP VẬT TƯ NHẬP XUẤT TỒN </t>
  </si>
  <si>
    <t>Mã VT</t>
  </si>
  <si>
    <t>Đơn 
vị</t>
  </si>
  <si>
    <t>Tồn đầu kỳ</t>
  </si>
  <si>
    <t>Nhập trong kỳ</t>
  </si>
  <si>
    <t>Xuất trong kỳ</t>
  </si>
  <si>
    <t>Tồn cuối kỳ</t>
  </si>
  <si>
    <t>ĐƠN GIÁ XUẤT BQGQ</t>
  </si>
  <si>
    <t>Số 
lượng</t>
  </si>
  <si>
    <t>Thành tiền</t>
  </si>
  <si>
    <t>SL</t>
  </si>
  <si>
    <t>TT</t>
  </si>
  <si>
    <t>Đơn giá</t>
  </si>
  <si>
    <t>Tổng cộng:</t>
  </si>
  <si>
    <t>BXS 100</t>
  </si>
  <si>
    <t>Bánh xe sắt 100</t>
  </si>
  <si>
    <t>bộ</t>
  </si>
  <si>
    <t>BXS 120</t>
  </si>
  <si>
    <t>Bánh xe sắt 120</t>
  </si>
  <si>
    <t>CM</t>
  </si>
  <si>
    <t>Cát mịn</t>
  </si>
  <si>
    <t>m3</t>
  </si>
  <si>
    <t>BM</t>
  </si>
  <si>
    <t>Bột màu</t>
  </si>
  <si>
    <t>kg</t>
  </si>
  <si>
    <t>CVHT</t>
  </si>
  <si>
    <t>Cát vàng hạt to</t>
  </si>
  <si>
    <t>CVM</t>
  </si>
  <si>
    <t>Cát vàng mịn</t>
  </si>
  <si>
    <t>C21D</t>
  </si>
  <si>
    <t>Co 21D</t>
  </si>
  <si>
    <t>cái</t>
  </si>
  <si>
    <t>C45</t>
  </si>
  <si>
    <t>Co 45 90M</t>
  </si>
  <si>
    <t>C90</t>
  </si>
  <si>
    <t>Co 90 BM</t>
  </si>
  <si>
    <t>Đ 1*2</t>
  </si>
  <si>
    <t>Đá 1*2</t>
  </si>
  <si>
    <t>D4*6</t>
  </si>
  <si>
    <t>Đá 4*6</t>
  </si>
  <si>
    <t>ĐCP</t>
  </si>
  <si>
    <t>Đã cấp phối</t>
  </si>
  <si>
    <t>ĐH</t>
  </si>
  <si>
    <t>Đá học</t>
  </si>
  <si>
    <t>ĐCL</t>
  </si>
  <si>
    <t>Đinh các loại</t>
  </si>
  <si>
    <t>Đd</t>
  </si>
  <si>
    <t>Đinh đĩa</t>
  </si>
  <si>
    <t>G20*25</t>
  </si>
  <si>
    <t>Gạch 20*25</t>
  </si>
  <si>
    <t>thùng</t>
  </si>
  <si>
    <t>GC 65*10</t>
  </si>
  <si>
    <t>Gạch chỉ 65*10</t>
  </si>
  <si>
    <t>viên</t>
  </si>
  <si>
    <t>GM 25*25</t>
  </si>
  <si>
    <t>Gạch men 25*25</t>
  </si>
  <si>
    <t>GM 25*40</t>
  </si>
  <si>
    <t>Gạch men 25*40</t>
  </si>
  <si>
    <t>GM 40*40</t>
  </si>
  <si>
    <t>Gạch men 40*40</t>
  </si>
  <si>
    <t>Gop</t>
  </si>
  <si>
    <t>Gạch ốp</t>
  </si>
  <si>
    <t>GT 4*8</t>
  </si>
  <si>
    <t>Gạch thẻ 4*8</t>
  </si>
  <si>
    <t>G V24 25*40</t>
  </si>
  <si>
    <t>Gạch V24 (25*40)</t>
  </si>
  <si>
    <t>GC</t>
  </si>
  <si>
    <t>Gỗ chống</t>
  </si>
  <si>
    <t>GVK</t>
  </si>
  <si>
    <t>Gỗ ván khuôn</t>
  </si>
  <si>
    <t>GVKCT</t>
  </si>
  <si>
    <t>Gỗ VK cầu công tác</t>
  </si>
  <si>
    <t>GVKC</t>
  </si>
  <si>
    <t>Gỗ VK chống</t>
  </si>
  <si>
    <t>GS</t>
  </si>
  <si>
    <t>Gương soi</t>
  </si>
  <si>
    <t>KB</t>
  </si>
  <si>
    <t>Kẽm buộc</t>
  </si>
  <si>
    <t>KG</t>
  </si>
  <si>
    <t>Kẽm gai</t>
  </si>
  <si>
    <t>KDO 200G</t>
  </si>
  <si>
    <t>Keo dán ống PVC 200g</t>
  </si>
  <si>
    <t>tuýt</t>
  </si>
  <si>
    <t>K5L</t>
  </si>
  <si>
    <t>Kính 5 ly</t>
  </si>
  <si>
    <t>tấm</t>
  </si>
  <si>
    <t>KT4ly</t>
  </si>
  <si>
    <t>Kính trà 4 ly</t>
  </si>
  <si>
    <t>LB40</t>
  </si>
  <si>
    <t>Lưới B40</t>
  </si>
  <si>
    <t>m2</t>
  </si>
  <si>
    <t>NT</t>
  </si>
  <si>
    <t>Nhôm thanh</t>
  </si>
  <si>
    <t>OIN</t>
  </si>
  <si>
    <t>Ống inox</t>
  </si>
  <si>
    <t>OuPVC 21</t>
  </si>
  <si>
    <t>Ống uPVC 21x1.6x4</t>
  </si>
  <si>
    <t>m</t>
  </si>
  <si>
    <t>OuPVC 27</t>
  </si>
  <si>
    <t>Ống uPVC 27x1.8x4</t>
  </si>
  <si>
    <t>OuPVC34*2</t>
  </si>
  <si>
    <t>Ống uPVC 34*2.0 BM</t>
  </si>
  <si>
    <t>OuPVC42*2.1</t>
  </si>
  <si>
    <t>Ống uPVC 42*2.1</t>
  </si>
  <si>
    <t>OuPVC90*2.9</t>
  </si>
  <si>
    <t>Ống uPVC90*2.9BM</t>
  </si>
  <si>
    <t>QH3.2</t>
  </si>
  <si>
    <t>Que hàn KT 6013</t>
  </si>
  <si>
    <t>QH 421 3.2</t>
  </si>
  <si>
    <t>Que hàn 421 3.2</t>
  </si>
  <si>
    <t>QH421 2.5</t>
  </si>
  <si>
    <t>Que hàn 421 2.5</t>
  </si>
  <si>
    <t>QH 6013 4.0</t>
  </si>
  <si>
    <t>Que hàn 6013 4.0</t>
  </si>
  <si>
    <t>S 10</t>
  </si>
  <si>
    <t>Sắt D10</t>
  </si>
  <si>
    <t>S 12</t>
  </si>
  <si>
    <t>Sắt D12</t>
  </si>
  <si>
    <t>S 14</t>
  </si>
  <si>
    <t>Sắt D14</t>
  </si>
  <si>
    <t>S 16</t>
  </si>
  <si>
    <t>Sắt D16</t>
  </si>
  <si>
    <t>S 6</t>
  </si>
  <si>
    <t>Sắt D6</t>
  </si>
  <si>
    <t>S 8</t>
  </si>
  <si>
    <t>Sắt 8</t>
  </si>
  <si>
    <t>SD</t>
  </si>
  <si>
    <t>Sơn dầu</t>
  </si>
  <si>
    <t>SN Matex</t>
  </si>
  <si>
    <t>Sơn nước Matex</t>
  </si>
  <si>
    <t>SN sfast 18l</t>
  </si>
  <si>
    <t>Sơn nước Sfast 18 lít</t>
  </si>
  <si>
    <t>SN sfast 3.8</t>
  </si>
  <si>
    <t>Sơn nước Sfast 3.8 lít</t>
  </si>
  <si>
    <t>lon</t>
  </si>
  <si>
    <t>SN sfast  ex 18l</t>
  </si>
  <si>
    <t>Sơn nước Sfast ex 18 lít</t>
  </si>
  <si>
    <t>SN T-16Y</t>
  </si>
  <si>
    <t>Sơn nước T-16Y</t>
  </si>
  <si>
    <t>T21D</t>
  </si>
  <si>
    <t>Tê 21Đ BM</t>
  </si>
  <si>
    <t>T27D</t>
  </si>
  <si>
    <t>Tê 27Đ BM</t>
  </si>
  <si>
    <t>T90</t>
  </si>
  <si>
    <t>Tê 90BM</t>
  </si>
  <si>
    <t>TTDK&lt;=10</t>
  </si>
  <si>
    <t>Thép DK&lt;=10</t>
  </si>
  <si>
    <t>TH</t>
  </si>
  <si>
    <t>Thép hình</t>
  </si>
  <si>
    <t>THv50</t>
  </si>
  <si>
    <t>Thép hình V50</t>
  </si>
  <si>
    <t>THVMK</t>
  </si>
  <si>
    <t>Thép hộp vuông mạ kẽm</t>
  </si>
  <si>
    <t>TKR 304</t>
  </si>
  <si>
    <t>Thép không rỉ 304</t>
  </si>
  <si>
    <t>TOH</t>
  </si>
  <si>
    <t>Thép ống hộp</t>
  </si>
  <si>
    <t>TOHX1.2</t>
  </si>
  <si>
    <t>Thép ống hộp X1x2</t>
  </si>
  <si>
    <t>Thép tấm</t>
  </si>
  <si>
    <t>TT16</t>
  </si>
  <si>
    <t>Thép tấm 16ly</t>
  </si>
  <si>
    <t>TT6</t>
  </si>
  <si>
    <t>Thép tấm 6ly</t>
  </si>
  <si>
    <t>TT8</t>
  </si>
  <si>
    <t>Thép tấm 8ly</t>
  </si>
  <si>
    <t>TT4*6</t>
  </si>
  <si>
    <t>Thép tròn 4*6</t>
  </si>
  <si>
    <t>TV</t>
  </si>
  <si>
    <t>Thép vằn T12</t>
  </si>
  <si>
    <t>TV 60*1.4</t>
  </si>
  <si>
    <t>Thép vuông 60*1.4</t>
  </si>
  <si>
    <t>Tha</t>
  </si>
  <si>
    <t>Thuốc hàn</t>
  </si>
  <si>
    <t>TL</t>
  </si>
  <si>
    <t>Tôn lạnh</t>
  </si>
  <si>
    <t>TMK</t>
  </si>
  <si>
    <t>Tôn mạ kẽm</t>
  </si>
  <si>
    <t>TM</t>
  </si>
  <si>
    <t>Tôn màu</t>
  </si>
  <si>
    <t>V 27D</t>
  </si>
  <si>
    <t>Van 27Đ SB 006</t>
  </si>
  <si>
    <t>VTX</t>
  </si>
  <si>
    <t>Vít tự xoáy</t>
  </si>
  <si>
    <t>con</t>
  </si>
  <si>
    <t>VCL</t>
  </si>
  <si>
    <t>Vôi càng long</t>
  </si>
  <si>
    <t>XGT</t>
  </si>
  <si>
    <t>Xà gồ thép</t>
  </si>
  <si>
    <t>X92</t>
  </si>
  <si>
    <t>Xăng A92</t>
  </si>
  <si>
    <t>lít</t>
  </si>
  <si>
    <t>XMCT</t>
  </si>
  <si>
    <t>Xi măng công thanh</t>
  </si>
  <si>
    <t>tấn</t>
  </si>
  <si>
    <t>XM 40</t>
  </si>
  <si>
    <t>Xi măng PC 40</t>
  </si>
  <si>
    <t>KT10ly</t>
  </si>
  <si>
    <t>Kính trắng 10 ly</t>
  </si>
  <si>
    <t>Thepv</t>
  </si>
  <si>
    <t>Thép V các loại</t>
  </si>
  <si>
    <t>Thepvuong</t>
  </si>
  <si>
    <t>Thép vuông các loại</t>
  </si>
  <si>
    <t>Thephop</t>
  </si>
  <si>
    <t>Thép hộp các loại</t>
  </si>
  <si>
    <t>Satla</t>
  </si>
  <si>
    <t>Sắt la các loại</t>
  </si>
  <si>
    <t>SLG322</t>
  </si>
  <si>
    <t>Sơn lót G322 Mal BenZo(26kg)</t>
  </si>
  <si>
    <t>S8,10,12</t>
  </si>
  <si>
    <t>Thép D8, D10, D12</t>
  </si>
  <si>
    <t>Thachcao</t>
  </si>
  <si>
    <t>Thạch cao lagyp mini (605x1210x8)</t>
  </si>
  <si>
    <t>TOVHMK</t>
  </si>
  <si>
    <t>Thép ống vuông hộp mạ kẽm</t>
  </si>
  <si>
    <t>QHKR3000 - 3.2x350</t>
  </si>
  <si>
    <t>Que hàn KR3000 - 3.2x350</t>
  </si>
  <si>
    <t>QHKR3000 - 2.6x350</t>
  </si>
  <si>
    <t>Que hàn KR3000 - 2.6x350</t>
  </si>
  <si>
    <t>Thepla</t>
  </si>
  <si>
    <t>Thép lá</t>
  </si>
  <si>
    <t>Thepongtron</t>
  </si>
  <si>
    <t>Thép ống tròn các loại</t>
  </si>
  <si>
    <t>SonmauDCC</t>
  </si>
  <si>
    <t>Sơn màu DCC Dd Benzo (20kg)</t>
  </si>
  <si>
    <t xml:space="preserve">NHẬP KHO NGHUYÊN LIỆU VẬT LIỆU </t>
  </si>
  <si>
    <t>Chứng từ</t>
  </si>
  <si>
    <t>Mã doanh 
nghiệp bán</t>
  </si>
  <si>
    <t>Tên doanh nghiệp
 bán hàng</t>
  </si>
  <si>
    <t>Mã số thuế</t>
  </si>
  <si>
    <t>Tài khoản</t>
  </si>
  <si>
    <t>Đơn
 vị</t>
  </si>
  <si>
    <t>Kiểm tra Tồn cuối kỳ</t>
  </si>
  <si>
    <t>Số lượng</t>
  </si>
  <si>
    <t>Đơn giá nhập</t>
  </si>
  <si>
    <t>Thành
 tiền nhập</t>
  </si>
  <si>
    <t>Phiếu nhập</t>
  </si>
  <si>
    <t>Số  Hóa Đơn</t>
  </si>
  <si>
    <t>Ngày/
tháng</t>
  </si>
  <si>
    <t>Nợ</t>
  </si>
  <si>
    <t>Có</t>
  </si>
  <si>
    <t>Theo 
chứng từ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</si>
  <si>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</si>
  <si>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</si>
  <si>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</si>
  <si>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</si>
  <si>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</si>
  <si>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</si>
  <si>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</si>
  <si>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</si>
  <si>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</si>
  <si>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</si>
  <si>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PN0312-01</t>
  </si>
  <si>
    <t>331dinhtrinh</t>
  </si>
  <si>
    <t>152</t>
  </si>
  <si>
    <t>1111</t>
  </si>
  <si>
    <t>PN0312-02</t>
  </si>
  <si>
    <t>PN0312-03</t>
  </si>
  <si>
    <t>331is</t>
  </si>
  <si>
    <t>PN0312-04</t>
  </si>
  <si>
    <t>PN0312-05</t>
  </si>
  <si>
    <t>PN0312-06</t>
  </si>
  <si>
    <t>331hongha</t>
  </si>
  <si>
    <t>PN0312-07</t>
  </si>
  <si>
    <t>331thanhtam</t>
  </si>
  <si>
    <t>PN0312-08</t>
  </si>
  <si>
    <t>331thuanan</t>
  </si>
  <si>
    <t>PN0312-09</t>
  </si>
  <si>
    <t>331hanvinh</t>
  </si>
  <si>
    <t>PN0312-10</t>
  </si>
  <si>
    <t>PN0312-11</t>
  </si>
  <si>
    <t>PN0312-12</t>
  </si>
  <si>
    <t>PN0312-13</t>
  </si>
  <si>
    <t>PN0312-14</t>
  </si>
  <si>
    <t>PN0312-15</t>
  </si>
  <si>
    <t>331tinnghia</t>
  </si>
  <si>
    <t>PN0312-15A</t>
  </si>
  <si>
    <t>PN0312-16</t>
  </si>
  <si>
    <t>331doanhungthinh</t>
  </si>
  <si>
    <t>PN0312-17</t>
  </si>
  <si>
    <t>PN0312-18</t>
  </si>
  <si>
    <t>331gbh</t>
  </si>
  <si>
    <t>PN0312-19</t>
  </si>
  <si>
    <t>PN0312-20</t>
  </si>
  <si>
    <t>PN0312-21</t>
  </si>
  <si>
    <t>PN0312-22</t>
  </si>
  <si>
    <t>331ttt</t>
  </si>
  <si>
    <t>331CHM</t>
  </si>
  <si>
    <t xml:space="preserve">XUẤT KHO NGHUYÊN LIỆU VẬT LIỆU </t>
  </si>
  <si>
    <t>Nội dung
( lý do xuất kho)</t>
  </si>
  <si>
    <t>Phiếu xuất</t>
  </si>
  <si>
    <t xml:space="preserve">Thành tiền </t>
  </si>
  <si>
    <t>PX0312-01</t>
  </si>
  <si>
    <t>621.1541</t>
  </si>
  <si>
    <t>Xuất kho vật tư phục vụ công trình 1541 sửa chữa trường trung học TPHCM</t>
  </si>
  <si>
    <t>PX0312-02</t>
  </si>
  <si>
    <t>621.15435</t>
  </si>
  <si>
    <t>Xuất kho vật tư phục vụ công trình  cửa khung sắt kính , tôn, chông thép 15435</t>
  </si>
  <si>
    <t>PX0312-03</t>
  </si>
  <si>
    <t>621.15436</t>
  </si>
  <si>
    <t>Xuất kho vật tư phục vụ công trình  sửa chữa nhỏ văn phòng 15436</t>
  </si>
  <si>
    <t>PX0312-04</t>
  </si>
  <si>
    <t>621.15437</t>
  </si>
  <si>
    <t>Xuất kho vật tư phục vụ công trình  gia công búa uốn thép 15437</t>
  </si>
  <si>
    <t>PX0312-05</t>
  </si>
  <si>
    <t>632</t>
  </si>
  <si>
    <t>Xuất bán vật tư cho công ty Phú Việt Hồng</t>
  </si>
  <si>
    <t>SỔ CHI TIẾT VẬT TƯ CÔNG CỤ DỤNG CỤ</t>
  </si>
  <si>
    <t>Mã vật tư, công cụ dụng cụ:</t>
  </si>
  <si>
    <t>Tên vật tư, công cụ dụng cụ:</t>
  </si>
  <si>
    <t>Diễn giải</t>
  </si>
  <si>
    <t>Số lượng 
nhập trong kỳ</t>
  </si>
  <si>
    <t>Số lượng 
xuất trong kỳ</t>
  </si>
  <si>
    <t>Số lượng 
tồn cuối kỳ</t>
  </si>
  <si>
    <t>Số 
chứng từ</t>
  </si>
  <si>
    <t>Ngày tháng
chứng từ</t>
  </si>
  <si>
    <t>A</t>
  </si>
  <si>
    <t>B</t>
  </si>
  <si>
    <t>C</t>
  </si>
  <si>
    <t>D</t>
  </si>
  <si>
    <t>E</t>
  </si>
  <si>
    <t>F</t>
  </si>
  <si>
    <t>Số dư đầu kỳ:</t>
  </si>
  <si>
    <t>x</t>
  </si>
  <si>
    <t>CỘNG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</si>
</sst>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0_);\(0\)"/>
    <numFmt numFmtId="165" formatCode="_(* #,##0_);_(* \(#,##0\);_(* &quot;-&quot;??_);_(@_)"/>
    <numFmt numFmtId="166" formatCode="_(* #,##0.00_);_(* \(#,##0.00\);_(* &quot;-&quot;??_);_(@_)"/>
    <numFmt numFmtId="167" formatCode="dd/mm"/>
    <numFmt numFmtId="168" formatCode="0000000"/>
    <numFmt numFmtId="169" formatCode="_(* #,##0.000000000_);_(* \(#,##0.000000000\);_(* &quot;-&quot;??_);_(@_)"/>
    <numFmt numFmtId="170" formatCode="_(* #,##0_);_(* \(#,##0\);_(* &quot;-&quot;_);_(@_)"/>
    <numFmt numFmtId="171" formatCode="&quot;Từ ngày: &quot;dd/mm/yyyy"/>
    <numFmt numFmtId="172" formatCode="&quot;Đến ngày: &quot;dd/mm/yyyy"/>
    <numFmt numFmtId="173" formatCode="&quot;Mã hàng:&quot;\ ###"/>
    <numFmt numFmtId="174" formatCode="&quot;Tên vật tư, công cụ: &quot;###"/>
  </numFmts>
  <fonts count="42">
    <font>
      <sz val="12.0"/>
      <color rgb="FF000000"/>
      <name val="Times New Roman"/>
    </font>
    <font>
      <b/>
      <sz val="16.0"/>
      <color rgb="FFFF0000"/>
      <name val="&quot;Times New Roman&quot;"/>
    </font>
    <font>
      <sz val="12.0"/>
      <color theme="1"/>
      <name val="Calibri"/>
    </font>
    <font>
      <b/>
      <sz val="12.0"/>
      <color rgb="FF0000FF"/>
      <name val="&quot;Times New Roman&quot;"/>
    </font>
    <font>
      <b/>
      <sz val="11.0"/>
      <color rgb="FF0000FF"/>
      <name val="&quot;Times New Roman&quot;"/>
    </font>
    <font>
      <sz val="12.0"/>
      <color rgb="FFFF0000"/>
      <name val="&quot;Times New Roman&quot;"/>
    </font>
    <font>
      <sz val="11.0"/>
      <color rgb="FFFF0000"/>
      <name val="&quot;Times New Roman&quot;"/>
    </font>
    <font>
      <color theme="1"/>
      <name val="Calibri"/>
    </font>
    <font>
      <b/>
      <sz val="16.0"/>
      <color theme="1"/>
      <name val="Times New Roman"/>
    </font>
    <font>
      <sz val="12.0"/>
      <color theme="1"/>
      <name val="Times New Roman"/>
    </font>
    <font>
      <b/>
      <sz val="24.0"/>
      <color theme="1"/>
      <name val="Times New Roman"/>
    </font>
    <font>
      <b/>
      <sz val="12.0"/>
      <color theme="1"/>
      <name val="Times New Roman"/>
    </font>
    <font>
      <sz val="16.0"/>
      <color theme="1"/>
      <name val="Arial"/>
    </font>
    <font>
      <b/>
      <sz val="10.0"/>
      <color theme="0"/>
      <name val="Arial"/>
    </font>
    <font/>
    <font>
      <sz val="12.0"/>
      <color theme="0"/>
      <name val="Times New Roman"/>
    </font>
    <font>
      <color theme="0"/>
      <name val="Calibri"/>
    </font>
    <font>
      <b/>
      <sz val="12.0"/>
      <color rgb="FFFF0000"/>
      <name val="Times New Roman"/>
    </font>
    <font>
      <b/>
      <sz val="14.0"/>
      <color rgb="FF0000FF"/>
      <name val="Times New Roman"/>
    </font>
    <font>
      <b/>
      <sz val="14.0"/>
      <color theme="1"/>
      <name val="Times New Roman"/>
    </font>
    <font>
      <sz val="14.0"/>
      <color theme="1"/>
      <name val="Times New Roman"/>
    </font>
    <font>
      <sz val="14.0"/>
      <color rgb="FF0000FF"/>
      <name val="Times New Roman"/>
    </font>
    <font>
      <b/>
      <sz val="12.0"/>
      <color rgb="FF0000FF"/>
      <name val="Arial"/>
    </font>
    <font>
      <sz val="12.0"/>
      <color rgb="FF0000FF"/>
      <name val="Times New Roman"/>
    </font>
    <font>
      <b/>
      <sz val="36.0"/>
      <color theme="1"/>
      <name val="Times New Roman"/>
    </font>
    <font>
      <b/>
      <sz val="16.0"/>
      <color theme="1"/>
      <name val="Arial"/>
    </font>
    <font>
      <sz val="12.0"/>
      <color rgb="FFFF0000"/>
      <name val="Times New Roman"/>
    </font>
    <font>
      <sz val="14.0"/>
      <color rgb="FF000000"/>
      <name val="Times New Roman"/>
    </font>
    <font>
      <b/>
      <sz val="28.0"/>
      <color theme="1"/>
      <name val="Times New Roman"/>
    </font>
    <font>
      <b/>
      <sz val="11.0"/>
      <color theme="1"/>
      <name val="Arial"/>
    </font>
    <font>
      <b/>
      <sz val="11.0"/>
      <color rgb="FF000000"/>
      <name val="Arial"/>
    </font>
    <font>
      <b/>
      <sz val="10.0"/>
      <color theme="1"/>
      <name val="Arial"/>
    </font>
    <font>
      <sz val="11.0"/>
      <color theme="1"/>
      <name val="Times New Roman"/>
    </font>
    <font>
      <sz val="12.0"/>
      <color theme="1"/>
      <name val="Arial"/>
    </font>
    <font>
      <sz val="12.0"/>
      <color rgb="FFFF0000"/>
      <name val="Arial"/>
    </font>
    <font>
      <b/>
      <sz val="16.0"/>
      <color rgb="FF0000FF"/>
      <name val="&quot;Times New Roman&quot;"/>
    </font>
    <font>
      <b/>
      <i/>
      <sz val="12.0"/>
      <color rgb="FF0000FF"/>
      <name val="&quot;Times New Roman&quot;"/>
    </font>
    <font>
      <b/>
      <i/>
      <sz val="12.0"/>
      <color rgb="FFFF0000"/>
      <name val="&quot;Times New Roman&quot;"/>
    </font>
    <font>
      <b/>
      <i/>
      <sz val="11.0"/>
      <color rgb="FFFF0000"/>
      <name val="&quot;Times New Roman&quot;"/>
    </font>
    <font>
      <b/>
      <sz val="11.0"/>
      <color theme="0"/>
      <name val="&quot;Times New Roman&quot;"/>
    </font>
    <font>
      <b/>
      <color theme="0"/>
      <name val="&quot;Times New Roman&quot;"/>
    </font>
    <font>
      <b/>
      <i/>
      <sz val="11.0"/>
      <color rgb="FF0000FF"/>
      <name val="&quot;Times New Roman&quot;"/>
    </font>
  </fonts>
  <fills count="10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</fills>
  <borders count="3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/>
    </border>
    <border>
      <bottom/>
    </border>
    <border>
      <right style="medium">
        <color rgb="FF000000"/>
      </right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ill="1" applyFont="1">
      <alignment horizontal="center" vertical="bottom"/>
    </xf>
    <xf borderId="1" fillId="2" fontId="4" numFmtId="0" xfId="0" applyAlignment="1" applyBorder="1" applyFont="1">
      <alignment horizontal="center"/>
    </xf>
    <xf borderId="1" fillId="2" fontId="4" numFmtId="0" xfId="0" applyAlignment="1" applyBorder="1" applyFont="1">
      <alignment horizontal="center" shrinkToFit="0" vertical="bottom" wrapText="1"/>
    </xf>
    <xf borderId="1" fillId="2" fontId="4" numFmtId="0" xfId="0" applyAlignment="1" applyBorder="1" applyFont="1">
      <alignment horizontal="center" vertical="bottom"/>
    </xf>
    <xf borderId="1" fillId="2" fontId="4" numFmtId="0" xfId="0" applyBorder="1" applyFont="1"/>
    <xf borderId="1" fillId="2" fontId="5" numFmtId="164" xfId="0" applyAlignment="1" applyBorder="1" applyFont="1" applyNumberFormat="1">
      <alignment horizontal="center" vertical="bottom"/>
    </xf>
    <xf borderId="1" fillId="2" fontId="6" numFmtId="164" xfId="0" applyAlignment="1" applyBorder="1" applyFont="1" applyNumberFormat="1">
      <alignment horizontal="center"/>
    </xf>
    <xf borderId="1" fillId="2" fontId="6" numFmtId="164" xfId="0" applyAlignment="1" applyBorder="1" applyFont="1" applyNumberFormat="1">
      <alignment horizontal="center" vertical="bottom"/>
    </xf>
    <xf borderId="1" fillId="2" fontId="2" numFmtId="0" xfId="0" applyBorder="1" applyFont="1"/>
    <xf borderId="1" fillId="2" fontId="6" numFmtId="38" xfId="0" applyAlignment="1" applyBorder="1" applyFont="1" applyNumberFormat="1">
      <alignment horizontal="center"/>
    </xf>
    <xf borderId="1" fillId="0" fontId="7" numFmtId="0" xfId="0" applyBorder="1" applyFont="1"/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0" fillId="0" fontId="9" numFmtId="165" xfId="0" applyAlignment="1" applyFont="1" applyNumberForma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9" numFmtId="166" xfId="0" applyAlignment="1" applyFont="1" applyNumberFormat="1">
      <alignment shrinkToFit="0" vertical="bottom" wrapText="0"/>
    </xf>
    <xf borderId="0" fillId="0" fontId="11" numFmtId="0" xfId="0" applyAlignment="1" applyFont="1">
      <alignment horizontal="center" shrinkToFit="0" vertical="bottom" wrapText="0"/>
    </xf>
    <xf borderId="0" fillId="0" fontId="12" numFmtId="14" xfId="0" applyAlignment="1" applyFont="1" applyNumberFormat="1">
      <alignment horizontal="center" shrinkToFit="0" vertical="bottom" wrapText="0"/>
    </xf>
    <xf borderId="0" fillId="3" fontId="13" numFmtId="0" xfId="0" applyAlignment="1" applyFill="1" applyFont="1">
      <alignment horizontal="center" shrinkToFit="0" vertical="center" wrapText="0"/>
    </xf>
    <xf borderId="2" fillId="3" fontId="13" numFmtId="0" xfId="0" applyAlignment="1" applyBorder="1" applyFont="1">
      <alignment horizontal="center" shrinkToFit="0" vertical="center" wrapText="0"/>
    </xf>
    <xf borderId="2" fillId="3" fontId="13" numFmtId="0" xfId="0" applyAlignment="1" applyBorder="1" applyFont="1">
      <alignment horizontal="center" shrinkToFit="0" vertical="center" wrapText="1"/>
    </xf>
    <xf borderId="3" fillId="3" fontId="13" numFmtId="166" xfId="0" applyAlignment="1" applyBorder="1" applyFont="1" applyNumberFormat="1">
      <alignment horizontal="center" shrinkToFit="0" vertical="center" wrapText="0"/>
    </xf>
    <xf borderId="4" fillId="0" fontId="14" numFmtId="0" xfId="0" applyBorder="1" applyFont="1"/>
    <xf borderId="3" fillId="3" fontId="13" numFmtId="0" xfId="0" applyAlignment="1" applyBorder="1" applyFont="1">
      <alignment horizontal="center" shrinkToFit="0" vertical="center" wrapText="0"/>
    </xf>
    <xf borderId="5" fillId="0" fontId="14" numFmtId="0" xfId="0" applyBorder="1" applyFont="1"/>
    <xf borderId="0" fillId="3" fontId="15" numFmtId="165" xfId="0" applyAlignment="1" applyFont="1" applyNumberFormat="1">
      <alignment shrinkToFit="0" vertical="bottom" wrapText="0"/>
    </xf>
    <xf borderId="0" fillId="3" fontId="16" numFmtId="0" xfId="0" applyFont="1"/>
    <xf borderId="6" fillId="0" fontId="14" numFmtId="0" xfId="0" applyBorder="1" applyFont="1"/>
    <xf borderId="1" fillId="3" fontId="13" numFmtId="166" xfId="0" applyAlignment="1" applyBorder="1" applyFont="1" applyNumberFormat="1">
      <alignment horizontal="center" shrinkToFit="0" vertical="center" wrapText="1"/>
    </xf>
    <xf borderId="1" fillId="3" fontId="13" numFmtId="166" xfId="0" applyAlignment="1" applyBorder="1" applyFont="1" applyNumberFormat="1">
      <alignment horizontal="center" shrinkToFit="0" vertical="center" wrapText="0"/>
    </xf>
    <xf borderId="1" fillId="3" fontId="13" numFmtId="0" xfId="0" applyAlignment="1" applyBorder="1" applyFont="1">
      <alignment horizontal="center" shrinkToFit="0" vertical="center" wrapText="0"/>
    </xf>
    <xf borderId="1" fillId="3" fontId="13" numFmtId="0" xfId="0" applyAlignment="1" applyBorder="1" applyFont="1">
      <alignment horizontal="center" shrinkToFit="0" vertical="center" wrapText="1"/>
    </xf>
    <xf borderId="0" fillId="4" fontId="17" numFmtId="0" xfId="0" applyAlignment="1" applyFill="1" applyFont="1">
      <alignment horizontal="center" shrinkToFit="0" vertical="center" wrapText="0"/>
    </xf>
    <xf borderId="7" fillId="4" fontId="17" numFmtId="0" xfId="0" applyAlignment="1" applyBorder="1" applyFont="1">
      <alignment horizontal="center" shrinkToFit="0" vertical="center" wrapText="0"/>
    </xf>
    <xf borderId="8" fillId="4" fontId="17" numFmtId="166" xfId="0" applyAlignment="1" applyBorder="1" applyFont="1" applyNumberFormat="1">
      <alignment horizontal="center" shrinkToFit="0" vertical="center" wrapText="1"/>
    </xf>
    <xf borderId="0" fillId="0" fontId="11" numFmtId="165" xfId="0" applyAlignment="1" applyFont="1" applyNumberForma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5" fontId="18" numFmtId="0" xfId="0" applyAlignment="1" applyFill="1" applyFont="1">
      <alignment horizontal="center" shrinkToFit="0" vertical="center" wrapText="0"/>
    </xf>
    <xf borderId="1" fillId="5" fontId="19" numFmtId="0" xfId="0" applyAlignment="1" applyBorder="1" applyFont="1">
      <alignment horizontal="center" shrinkToFit="0" vertical="center" wrapText="0"/>
    </xf>
    <xf borderId="1" fillId="0" fontId="20" numFmtId="0" xfId="0" applyAlignment="1" applyBorder="1" applyFont="1">
      <alignment horizontal="left" shrinkToFit="0" vertical="bottom" wrapText="0"/>
    </xf>
    <xf borderId="1" fillId="0" fontId="20" numFmtId="0" xfId="0" applyAlignment="1" applyBorder="1" applyFont="1">
      <alignment shrinkToFit="0" vertical="bottom" wrapText="0"/>
    </xf>
    <xf borderId="1" fillId="0" fontId="20" numFmtId="0" xfId="0" applyAlignment="1" applyBorder="1" applyFont="1">
      <alignment horizontal="center" shrinkToFit="0" vertical="bottom" wrapText="0"/>
    </xf>
    <xf borderId="1" fillId="0" fontId="20" numFmtId="166" xfId="0" applyAlignment="1" applyBorder="1" applyFont="1" applyNumberFormat="1">
      <alignment readingOrder="0" shrinkToFit="0" vertical="bottom" wrapText="0"/>
    </xf>
    <xf borderId="1" fillId="6" fontId="20" numFmtId="166" xfId="0" applyAlignment="1" applyBorder="1" applyFill="1" applyFont="1" applyNumberFormat="1">
      <alignment shrinkToFit="0" vertical="bottom" wrapText="0"/>
    </xf>
    <xf borderId="1" fillId="6" fontId="20" numFmtId="0" xfId="0" applyAlignment="1" applyBorder="1" applyFont="1">
      <alignment shrinkToFit="0" vertical="bottom" wrapText="0"/>
    </xf>
    <xf borderId="0" fillId="0" fontId="21" numFmtId="165" xfId="0" applyAlignment="1" applyFont="1" applyNumberFormat="1">
      <alignment shrinkToFit="0" vertical="bottom" wrapText="0"/>
    </xf>
    <xf borderId="0" fillId="0" fontId="21" numFmtId="0" xfId="0" applyAlignment="1" applyFont="1">
      <alignment shrinkToFit="0" vertical="bottom" wrapText="0"/>
    </xf>
    <xf borderId="1" fillId="0" fontId="20" numFmtId="166" xfId="0" applyAlignment="1" applyBorder="1" applyFont="1" applyNumberFormat="1">
      <alignment shrinkToFit="0" vertical="bottom" wrapText="0"/>
    </xf>
    <xf borderId="1" fillId="5" fontId="18" numFmtId="0" xfId="0" applyAlignment="1" applyBorder="1" applyFont="1">
      <alignment horizontal="center" shrinkToFit="0" vertical="center" wrapText="0"/>
    </xf>
    <xf borderId="1" fillId="0" fontId="21" numFmtId="0" xfId="0" applyAlignment="1" applyBorder="1" applyFont="1">
      <alignment horizontal="left" shrinkToFit="0" vertical="bottom" wrapText="0"/>
    </xf>
    <xf borderId="1" fillId="0" fontId="21" numFmtId="0" xfId="0" applyAlignment="1" applyBorder="1" applyFont="1">
      <alignment shrinkToFit="0" vertical="bottom" wrapText="0"/>
    </xf>
    <xf borderId="1" fillId="0" fontId="21" numFmtId="0" xfId="0" applyAlignment="1" applyBorder="1" applyFont="1">
      <alignment horizontal="center" shrinkToFit="0" vertical="bottom" wrapText="0"/>
    </xf>
    <xf borderId="1" fillId="0" fontId="21" numFmtId="166" xfId="0" applyAlignment="1" applyBorder="1" applyFont="1" applyNumberFormat="1">
      <alignment shrinkToFit="0" vertical="bottom" wrapText="0"/>
    </xf>
    <xf borderId="1" fillId="6" fontId="21" numFmtId="166" xfId="0" applyAlignment="1" applyBorder="1" applyFont="1" applyNumberFormat="1">
      <alignment shrinkToFit="0" vertical="bottom" wrapText="0"/>
    </xf>
    <xf borderId="1" fillId="6" fontId="21" numFmtId="0" xfId="0" applyAlignment="1" applyBorder="1" applyFont="1">
      <alignment shrinkToFit="0" vertical="bottom" wrapText="0"/>
    </xf>
    <xf borderId="0" fillId="5" fontId="22" numFmtId="0" xfId="0" applyAlignment="1" applyFont="1">
      <alignment horizontal="center" shrinkToFit="0" vertical="center" wrapText="0"/>
    </xf>
    <xf borderId="1" fillId="5" fontId="22" numFmtId="0" xfId="0" applyAlignment="1" applyBorder="1" applyFont="1">
      <alignment horizontal="center" shrinkToFit="0" vertical="center" wrapText="0"/>
    </xf>
    <xf borderId="1" fillId="0" fontId="23" numFmtId="0" xfId="0" applyAlignment="1" applyBorder="1" applyFont="1">
      <alignment horizontal="left" shrinkToFit="0" vertical="bottom" wrapText="0"/>
    </xf>
    <xf borderId="1" fillId="0" fontId="23" numFmtId="0" xfId="0" applyAlignment="1" applyBorder="1" applyFont="1">
      <alignment shrinkToFit="0" vertical="bottom" wrapText="0"/>
    </xf>
    <xf borderId="1" fillId="0" fontId="23" numFmtId="0" xfId="0" applyAlignment="1" applyBorder="1" applyFont="1">
      <alignment horizontal="center" shrinkToFit="0" vertical="bottom" wrapText="0"/>
    </xf>
    <xf borderId="1" fillId="0" fontId="23" numFmtId="166" xfId="0" applyAlignment="1" applyBorder="1" applyFont="1" applyNumberFormat="1">
      <alignment shrinkToFit="0" vertical="bottom" wrapText="0"/>
    </xf>
    <xf borderId="1" fillId="6" fontId="23" numFmtId="166" xfId="0" applyAlignment="1" applyBorder="1" applyFont="1" applyNumberFormat="1">
      <alignment shrinkToFit="0" vertical="bottom" wrapText="0"/>
    </xf>
    <xf borderId="1" fillId="6" fontId="23" numFmtId="0" xfId="0" applyAlignment="1" applyBorder="1" applyFont="1">
      <alignment shrinkToFit="0" vertical="bottom" wrapText="0"/>
    </xf>
    <xf borderId="0" fillId="0" fontId="23" numFmtId="165" xfId="0" applyAlignment="1" applyFont="1" applyNumberFormat="1">
      <alignment shrinkToFit="0" vertical="bottom" wrapText="0"/>
    </xf>
    <xf borderId="0" fillId="0" fontId="23" numFmtId="0" xfId="0" applyAlignment="1" applyFont="1">
      <alignment shrinkToFit="0" vertical="bottom" wrapText="0"/>
    </xf>
    <xf borderId="9" fillId="3" fontId="0" numFmtId="0" xfId="0" applyAlignment="1" applyBorder="1" applyFont="1">
      <alignment shrinkToFit="0" vertical="bottom" wrapText="0"/>
    </xf>
    <xf borderId="0" fillId="0" fontId="24" numFmtId="0" xfId="0" applyAlignment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0" fillId="0" fontId="25" numFmtId="14" xfId="0" applyAlignment="1" applyFont="1" applyNumberFormat="1">
      <alignment horizontal="center" shrinkToFit="0" vertical="bottom" wrapText="0"/>
    </xf>
    <xf borderId="10" fillId="0" fontId="11" numFmtId="0" xfId="0" applyAlignment="1" applyBorder="1" applyFont="1">
      <alignment horizontal="center" shrinkToFit="0" vertical="bottom" wrapText="0"/>
    </xf>
    <xf borderId="10" fillId="0" fontId="9" numFmtId="166" xfId="0" applyAlignment="1" applyBorder="1" applyFont="1" applyNumberFormat="1">
      <alignment horizontal="center" shrinkToFit="0" vertical="bottom" wrapText="0"/>
    </xf>
    <xf borderId="10" fillId="0" fontId="9" numFmtId="165" xfId="0" applyAlignment="1" applyBorder="1" applyFont="1" applyNumberFormat="1">
      <alignment horizontal="center" shrinkToFit="0" vertical="bottom" wrapText="0"/>
    </xf>
    <xf borderId="11" fillId="3" fontId="13" numFmtId="0" xfId="0" applyAlignment="1" applyBorder="1" applyFont="1">
      <alignment horizontal="center" shrinkToFit="0" vertical="center" wrapText="0"/>
    </xf>
    <xf borderId="12" fillId="0" fontId="14" numFmtId="0" xfId="0" applyBorder="1" applyFont="1"/>
    <xf borderId="13" fillId="0" fontId="14" numFmtId="0" xfId="0" applyBorder="1" applyFont="1"/>
    <xf borderId="2" fillId="3" fontId="13" numFmtId="165" xfId="0" applyAlignment="1" applyBorder="1" applyFont="1" applyNumberFormat="1">
      <alignment horizontal="center" shrinkToFit="0" vertical="center" wrapText="1"/>
    </xf>
    <xf borderId="2" fillId="3" fontId="13" numFmtId="49" xfId="0" applyAlignment="1" applyBorder="1" applyFont="1" applyNumberFormat="1">
      <alignment horizontal="center" shrinkToFit="0" vertical="center" wrapText="1"/>
    </xf>
    <xf borderId="11" fillId="3" fontId="13" numFmtId="49" xfId="0" applyAlignment="1" applyBorder="1" applyFont="1" applyNumberFormat="1">
      <alignment horizontal="center" shrinkToFit="0" vertical="center" wrapText="0"/>
    </xf>
    <xf borderId="3" fillId="3" fontId="13" numFmtId="165" xfId="0" applyAlignment="1" applyBorder="1" applyFont="1" applyNumberFormat="1">
      <alignment horizontal="center" shrinkToFit="0" vertical="center" wrapText="0"/>
    </xf>
    <xf borderId="14" fillId="0" fontId="14" numFmtId="0" xfId="0" applyBorder="1" applyFont="1"/>
    <xf borderId="10" fillId="0" fontId="14" numFmtId="0" xfId="0" applyBorder="1" applyFont="1"/>
    <xf borderId="15" fillId="0" fontId="14" numFmtId="0" xfId="0" applyBorder="1" applyFont="1"/>
    <xf borderId="16" fillId="0" fontId="14" numFmtId="0" xfId="0" applyBorder="1" applyFont="1"/>
    <xf borderId="17" fillId="3" fontId="13" numFmtId="165" xfId="0" applyAlignment="1" applyBorder="1" applyFont="1" applyNumberFormat="1">
      <alignment horizontal="center" shrinkToFit="0" vertical="center" wrapText="0"/>
    </xf>
    <xf borderId="2" fillId="3" fontId="13" numFmtId="166" xfId="0" applyAlignment="1" applyBorder="1" applyFont="1" applyNumberFormat="1">
      <alignment horizontal="center" shrinkToFit="0" vertical="center" wrapText="0"/>
    </xf>
    <xf borderId="2" fillId="3" fontId="13" numFmtId="165" xfId="0" applyAlignment="1" applyBorder="1" applyFont="1" applyNumberFormat="1">
      <alignment horizontal="center" shrinkToFit="0" vertical="center" wrapText="0"/>
    </xf>
    <xf borderId="1" fillId="3" fontId="13" numFmtId="49" xfId="0" applyAlignment="1" applyBorder="1" applyFont="1" applyNumberFormat="1">
      <alignment horizontal="center" shrinkToFit="0" vertical="center" wrapText="1"/>
    </xf>
    <xf borderId="1" fillId="3" fontId="13" numFmtId="167" xfId="0" applyAlignment="1" applyBorder="1" applyFont="1" applyNumberFormat="1">
      <alignment horizontal="center" shrinkToFit="0" vertical="center" wrapText="1"/>
    </xf>
    <xf borderId="18" fillId="3" fontId="13" numFmtId="49" xfId="0" applyAlignment="1" applyBorder="1" applyFont="1" applyNumberFormat="1">
      <alignment horizontal="center" shrinkToFit="0" vertical="center" wrapText="1"/>
    </xf>
    <xf borderId="1" fillId="4" fontId="17" numFmtId="0" xfId="0" applyAlignment="1" applyBorder="1" applyFont="1">
      <alignment horizontal="center" shrinkToFit="0" vertical="bottom" wrapText="0"/>
    </xf>
    <xf borderId="1" fillId="4" fontId="17" numFmtId="166" xfId="0" applyAlignment="1" applyBorder="1" applyFont="1" applyNumberFormat="1">
      <alignment shrinkToFit="0" vertical="bottom" wrapText="0"/>
    </xf>
    <xf borderId="0" fillId="0" fontId="26" numFmtId="0" xfId="0" applyAlignment="1" applyFont="1">
      <alignment shrinkToFit="0" vertical="bottom" wrapText="0"/>
    </xf>
    <xf borderId="6" fillId="0" fontId="20" numFmtId="0" xfId="0" applyAlignment="1" applyBorder="1" applyFont="1">
      <alignment horizontal="center" shrinkToFit="0" vertical="bottom" wrapText="0"/>
    </xf>
    <xf borderId="1" fillId="0" fontId="20" numFmtId="14" xfId="0" applyAlignment="1" applyBorder="1" applyFont="1" applyNumberFormat="1">
      <alignment shrinkToFit="0" vertical="bottom" wrapText="0"/>
    </xf>
    <xf borderId="1" fillId="0" fontId="20" numFmtId="167" xfId="0" applyAlignment="1" applyBorder="1" applyFont="1" applyNumberFormat="1">
      <alignment shrinkToFit="0" vertical="bottom" wrapText="0"/>
    </xf>
    <xf borderId="1" fillId="7" fontId="27" numFmtId="0" xfId="0" applyAlignment="1" applyBorder="1" applyFill="1" applyFont="1">
      <alignment horizontal="left" shrinkToFit="0" vertical="bottom" wrapText="0"/>
    </xf>
    <xf borderId="1" fillId="7" fontId="27" numFmtId="3" xfId="0" applyAlignment="1" applyBorder="1" applyFont="1" applyNumberFormat="1">
      <alignment horizontal="left" shrinkToFit="0" vertical="bottom" wrapText="0"/>
    </xf>
    <xf borderId="1" fillId="7" fontId="27" numFmtId="0" xfId="0" applyAlignment="1" applyBorder="1" applyFont="1">
      <alignment horizontal="center" shrinkToFit="0" vertical="bottom" wrapText="0"/>
    </xf>
    <xf borderId="17" fillId="7" fontId="20" numFmtId="166" xfId="0" applyAlignment="1" applyBorder="1" applyFont="1" applyNumberFormat="1">
      <alignment shrinkToFit="0" vertical="bottom" wrapText="0"/>
    </xf>
    <xf borderId="1" fillId="0" fontId="20" numFmtId="165" xfId="0" applyAlignment="1" applyBorder="1" applyFont="1" applyNumberFormat="1">
      <alignment shrinkToFit="0" vertical="bottom" wrapText="0"/>
    </xf>
    <xf borderId="1" fillId="3" fontId="27" numFmtId="166" xfId="0" applyAlignment="1" applyBorder="1" applyFont="1" applyNumberFormat="1">
      <alignment shrinkToFit="0" vertical="bottom" wrapText="0"/>
    </xf>
    <xf borderId="1" fillId="3" fontId="27" numFmtId="165" xfId="0" applyAlignment="1" applyBorder="1" applyFont="1" applyNumberFormat="1">
      <alignment shrinkToFit="0" vertical="bottom" wrapText="0"/>
    </xf>
    <xf borderId="0" fillId="0" fontId="20" numFmtId="0" xfId="0" applyAlignment="1" applyFont="1">
      <alignment shrinkToFit="0" vertical="bottom" wrapText="0"/>
    </xf>
    <xf borderId="1" fillId="7" fontId="27" numFmtId="165" xfId="0" applyAlignment="1" applyBorder="1" applyFont="1" applyNumberFormat="1">
      <alignment horizontal="left" shrinkToFit="0" vertical="bottom" wrapText="0"/>
    </xf>
    <xf borderId="1" fillId="7" fontId="27" numFmtId="166" xfId="0" applyAlignment="1" applyBorder="1" applyFont="1" applyNumberFormat="1">
      <alignment horizontal="left" shrinkToFit="0" vertical="bottom" wrapText="0"/>
    </xf>
    <xf borderId="1" fillId="0" fontId="27" numFmtId="0" xfId="0" applyAlignment="1" applyBorder="1" applyFont="1">
      <alignment horizontal="left" shrinkToFit="0" vertical="bottom" wrapText="0"/>
    </xf>
    <xf borderId="1" fillId="0" fontId="20" numFmtId="168" xfId="0" applyAlignment="1" applyBorder="1" applyFont="1" applyNumberFormat="1">
      <alignment horizontal="center" shrinkToFit="0" vertical="bottom" wrapText="0"/>
    </xf>
    <xf borderId="0" fillId="0" fontId="20" numFmtId="168" xfId="0" applyAlignment="1" applyFont="1" applyNumberFormat="1">
      <alignment horizontal="center" shrinkToFit="0" vertical="bottom" wrapText="0"/>
    </xf>
    <xf borderId="0" fillId="0" fontId="20" numFmtId="167" xfId="0" applyAlignment="1" applyFont="1" applyNumberFormat="1">
      <alignment shrinkToFit="0" vertical="bottom" wrapText="0"/>
    </xf>
    <xf borderId="0" fillId="0" fontId="20" numFmtId="0" xfId="0" applyAlignment="1" applyFont="1">
      <alignment horizontal="center" shrinkToFit="0" vertical="bottom" wrapText="0"/>
    </xf>
    <xf borderId="0" fillId="0" fontId="20" numFmtId="166" xfId="0" applyAlignment="1" applyFont="1" applyNumberFormat="1">
      <alignment shrinkToFit="0" vertical="bottom" wrapText="0"/>
    </xf>
    <xf borderId="0" fillId="0" fontId="28" numFmtId="0" xfId="0" applyAlignment="1" applyFont="1">
      <alignment horizontal="center" shrinkToFit="0" vertical="bottom" wrapText="0"/>
    </xf>
    <xf borderId="3" fillId="2" fontId="29" numFmtId="0" xfId="0" applyAlignment="1" applyBorder="1" applyFont="1">
      <alignment horizontal="center" shrinkToFit="0" vertical="center" wrapText="0"/>
    </xf>
    <xf borderId="3" fillId="2" fontId="29" numFmtId="49" xfId="0" applyAlignment="1" applyBorder="1" applyFont="1" applyNumberFormat="1">
      <alignment horizontal="center" shrinkToFit="0" vertical="center" wrapText="0"/>
    </xf>
    <xf borderId="2" fillId="2" fontId="29" numFmtId="0" xfId="0" applyAlignment="1" applyBorder="1" applyFont="1">
      <alignment horizontal="center" shrinkToFit="0" vertical="center" wrapText="1"/>
    </xf>
    <xf borderId="2" fillId="2" fontId="29" numFmtId="0" xfId="0" applyAlignment="1" applyBorder="1" applyFont="1">
      <alignment horizontal="center" shrinkToFit="0" vertical="center" wrapText="0"/>
    </xf>
    <xf borderId="3" fillId="2" fontId="30" numFmtId="165" xfId="0" applyAlignment="1" applyBorder="1" applyFont="1" applyNumberFormat="1">
      <alignment horizontal="center" shrinkToFit="0" vertical="center" wrapText="0"/>
    </xf>
    <xf borderId="11" fillId="2" fontId="31" numFmtId="0" xfId="0" applyAlignment="1" applyBorder="1" applyFont="1">
      <alignment horizontal="center" shrinkToFit="0" vertical="center" wrapText="0"/>
    </xf>
    <xf borderId="0" fillId="0" fontId="32" numFmtId="0" xfId="0" applyAlignment="1" applyFont="1">
      <alignment shrinkToFit="0" vertical="bottom" wrapText="0"/>
    </xf>
    <xf borderId="1" fillId="2" fontId="29" numFmtId="49" xfId="0" applyAlignment="1" applyBorder="1" applyFont="1" applyNumberFormat="1">
      <alignment horizontal="center" shrinkToFit="0" vertical="center" wrapText="1"/>
    </xf>
    <xf borderId="17" fillId="2" fontId="29" numFmtId="167" xfId="0" applyAlignment="1" applyBorder="1" applyFont="1" applyNumberFormat="1">
      <alignment horizontal="center" shrinkToFit="0" vertical="center" wrapText="1"/>
    </xf>
    <xf borderId="18" fillId="2" fontId="29" numFmtId="49" xfId="0" applyAlignment="1" applyBorder="1" applyFont="1" applyNumberFormat="1">
      <alignment horizontal="center" shrinkToFit="0" vertical="center" wrapText="1"/>
    </xf>
    <xf borderId="2" fillId="2" fontId="30" numFmtId="165" xfId="0" applyAlignment="1" applyBorder="1" applyFont="1" applyNumberFormat="1">
      <alignment horizontal="center" shrinkToFit="0" vertical="center" wrapText="0"/>
    </xf>
    <xf borderId="2" fillId="2" fontId="30" numFmtId="166" xfId="0" applyAlignment="1" applyBorder="1" applyFont="1" applyNumberFormat="1">
      <alignment horizontal="center" shrinkToFit="0" vertical="center" wrapText="0"/>
    </xf>
    <xf borderId="1" fillId="2" fontId="31" numFmtId="0" xfId="0" applyAlignment="1" applyBorder="1" applyFont="1">
      <alignment horizontal="center" shrinkToFit="0" vertical="center" wrapText="1"/>
    </xf>
    <xf borderId="1" fillId="2" fontId="31" numFmtId="165" xfId="0" applyAlignment="1" applyBorder="1" applyFont="1" applyNumberFormat="1">
      <alignment horizontal="center" shrinkToFit="0" vertical="center" wrapText="0"/>
    </xf>
    <xf borderId="1" fillId="2" fontId="33" numFmtId="49" xfId="0" applyAlignment="1" applyBorder="1" applyFont="1" applyNumberFormat="1">
      <alignment horizontal="center" shrinkToFit="0" vertical="center" wrapText="1"/>
    </xf>
    <xf borderId="17" fillId="2" fontId="33" numFmtId="167" xfId="0" applyAlignment="1" applyBorder="1" applyFont="1" applyNumberFormat="1">
      <alignment horizontal="center" shrinkToFit="0" vertical="center" wrapText="1"/>
    </xf>
    <xf borderId="18" fillId="4" fontId="34" numFmtId="49" xfId="0" applyAlignment="1" applyBorder="1" applyFont="1" applyNumberFormat="1">
      <alignment horizontal="center" shrinkToFit="0" vertical="center" wrapText="1"/>
    </xf>
    <xf borderId="1" fillId="4" fontId="26" numFmtId="0" xfId="0" applyAlignment="1" applyBorder="1" applyFont="1">
      <alignment horizontal="center" shrinkToFit="0" vertical="bottom" wrapText="0"/>
    </xf>
    <xf borderId="18" fillId="4" fontId="34" numFmtId="0" xfId="0" applyAlignment="1" applyBorder="1" applyFont="1">
      <alignment horizontal="center" shrinkToFit="0" vertical="center" wrapText="0"/>
    </xf>
    <xf borderId="18" fillId="4" fontId="34" numFmtId="0" xfId="0" applyAlignment="1" applyBorder="1" applyFont="1">
      <alignment horizontal="center" shrinkToFit="0" vertical="center" wrapText="1"/>
    </xf>
    <xf borderId="1" fillId="4" fontId="34" numFmtId="166" xfId="0" applyAlignment="1" applyBorder="1" applyFont="1" applyNumberFormat="1">
      <alignment horizontal="center" shrinkToFit="0" vertical="center" wrapText="0"/>
    </xf>
    <xf borderId="1" fillId="4" fontId="34" numFmtId="165" xfId="0" applyAlignment="1" applyBorder="1" applyFont="1" applyNumberFormat="1">
      <alignment horizontal="center" shrinkToFit="0" vertical="center" wrapText="0"/>
    </xf>
    <xf borderId="1" fillId="0" fontId="26" numFmtId="0" xfId="0" applyAlignment="1" applyBorder="1" applyFont="1">
      <alignment horizontal="center" shrinkToFit="0" vertical="bottom" wrapText="0"/>
    </xf>
    <xf borderId="1" fillId="0" fontId="26" numFmtId="167" xfId="0" applyAlignment="1" applyBorder="1" applyFont="1" applyNumberFormat="1">
      <alignment shrinkToFit="0" vertical="bottom" wrapText="0"/>
    </xf>
    <xf borderId="1" fillId="0" fontId="26" numFmtId="49" xfId="0" applyAlignment="1" applyBorder="1" applyFont="1" applyNumberFormat="1">
      <alignment horizontal="center" shrinkToFit="0" vertical="bottom" wrapText="0"/>
    </xf>
    <xf borderId="1" fillId="0" fontId="26" numFmtId="0" xfId="0" applyAlignment="1" applyBorder="1" applyFont="1">
      <alignment horizontal="left" shrinkToFit="0" vertical="bottom" wrapText="1"/>
    </xf>
    <xf borderId="1" fillId="0" fontId="26" numFmtId="0" xfId="0" applyAlignment="1" applyBorder="1" applyFont="1">
      <alignment horizontal="left" shrinkToFit="0" vertical="bottom" wrapText="0"/>
    </xf>
    <xf borderId="1" fillId="7" fontId="0" numFmtId="0" xfId="0" applyAlignment="1" applyBorder="1" applyFont="1">
      <alignment horizontal="left" shrinkToFit="0" vertical="bottom" wrapText="0"/>
    </xf>
    <xf borderId="1" fillId="7" fontId="0" numFmtId="0" xfId="0" applyAlignment="1" applyBorder="1" applyFont="1">
      <alignment horizontal="center" shrinkToFit="0" vertical="bottom" wrapText="0"/>
    </xf>
    <xf borderId="1" fillId="0" fontId="9" numFmtId="166" xfId="0" applyAlignment="1" applyBorder="1" applyFont="1" applyNumberFormat="1">
      <alignment shrinkToFit="0" vertical="bottom" wrapText="0"/>
    </xf>
    <xf borderId="1" fillId="8" fontId="9" numFmtId="166" xfId="0" applyAlignment="1" applyBorder="1" applyFill="1" applyFont="1" applyNumberFormat="1">
      <alignment shrinkToFit="0" vertical="bottom" wrapText="0"/>
    </xf>
    <xf borderId="1" fillId="8" fontId="9" numFmtId="165" xfId="0" applyAlignment="1" applyBorder="1" applyFont="1" applyNumberFormat="1">
      <alignment shrinkToFit="0" vertical="bottom" wrapText="0"/>
    </xf>
    <xf borderId="1" fillId="7" fontId="9" numFmtId="166" xfId="0" applyAlignment="1" applyBorder="1" applyFont="1" applyNumberFormat="1">
      <alignment shrinkToFit="0" vertical="bottom" wrapText="0"/>
    </xf>
    <xf borderId="17" fillId="7" fontId="9" numFmtId="165" xfId="0" applyAlignment="1" applyBorder="1" applyFont="1" applyNumberFormat="1">
      <alignment shrinkToFit="0" vertical="bottom" wrapText="0"/>
    </xf>
    <xf borderId="0" fillId="0" fontId="0" numFmtId="0" xfId="0" applyAlignment="1" applyFont="1">
      <alignment shrinkToFit="0" vertical="bottom" wrapText="0"/>
    </xf>
    <xf borderId="1" fillId="0" fontId="0" numFmtId="0" xfId="0" applyAlignment="1" applyBorder="1" applyFont="1">
      <alignment horizontal="left" shrinkToFit="0" vertical="bottom" wrapText="0"/>
    </xf>
    <xf borderId="1" fillId="0" fontId="9" numFmtId="0" xfId="0" applyAlignment="1" applyBorder="1" applyFont="1">
      <alignment horizontal="left" shrinkToFit="0" vertical="bottom" wrapText="0"/>
    </xf>
    <xf borderId="0" fillId="0" fontId="9" numFmtId="169" xfId="0" applyAlignment="1" applyFont="1" applyNumberFormat="1">
      <alignment shrinkToFit="0" vertical="bottom" wrapText="0"/>
    </xf>
    <xf borderId="1" fillId="0" fontId="9" numFmtId="167" xfId="0" applyAlignment="1" applyBorder="1" applyFont="1" applyNumberFormat="1">
      <alignment shrinkToFit="0" vertical="bottom" wrapText="0"/>
    </xf>
    <xf borderId="1" fillId="0" fontId="9" numFmtId="0" xfId="0" applyAlignment="1" applyBorder="1" applyFont="1">
      <alignment horizontal="center" shrinkToFit="0" vertical="bottom" wrapText="0"/>
    </xf>
    <xf borderId="1" fillId="0" fontId="9" numFmtId="0" xfId="0" applyAlignment="1" applyBorder="1" applyFont="1">
      <alignment shrinkToFit="0" vertical="bottom" wrapText="0"/>
    </xf>
    <xf borderId="19" fillId="0" fontId="2" numFmtId="0" xfId="0" applyAlignment="1" applyBorder="1" applyFont="1">
      <alignment vertical="bottom"/>
    </xf>
    <xf borderId="20" fillId="0" fontId="2" numFmtId="0" xfId="0" applyAlignment="1" applyBorder="1" applyFont="1">
      <alignment vertical="bottom"/>
    </xf>
    <xf borderId="20" fillId="0" fontId="2" numFmtId="170" xfId="0" applyAlignment="1" applyBorder="1" applyFont="1" applyNumberFormat="1">
      <alignment vertical="bottom"/>
    </xf>
    <xf borderId="21" fillId="0" fontId="2" numFmtId="170" xfId="0" applyAlignment="1" applyBorder="1" applyFont="1" applyNumberFormat="1">
      <alignment vertical="bottom"/>
    </xf>
    <xf borderId="22" fillId="0" fontId="35" numFmtId="0" xfId="0" applyAlignment="1" applyBorder="1" applyFont="1">
      <alignment horizontal="center" vertical="bottom"/>
    </xf>
    <xf borderId="23" fillId="0" fontId="14" numFmtId="0" xfId="0" applyBorder="1" applyFont="1"/>
    <xf borderId="22" fillId="0" fontId="2" numFmtId="0" xfId="0" applyAlignment="1" applyBorder="1" applyFont="1">
      <alignment vertical="bottom"/>
    </xf>
    <xf borderId="0" fillId="0" fontId="2" numFmtId="170" xfId="0" applyAlignment="1" applyFont="1" applyNumberFormat="1">
      <alignment vertical="bottom"/>
    </xf>
    <xf borderId="23" fillId="0" fontId="2" numFmtId="170" xfId="0" applyAlignment="1" applyBorder="1" applyFont="1" applyNumberFormat="1">
      <alignment vertical="bottom"/>
    </xf>
    <xf borderId="22" fillId="0" fontId="36" numFmtId="171" xfId="0" applyAlignment="1" applyBorder="1" applyFont="1" applyNumberFormat="1">
      <alignment horizontal="center" vertical="bottom"/>
    </xf>
    <xf borderId="22" fillId="0" fontId="36" numFmtId="172" xfId="0" applyAlignment="1" applyBorder="1" applyFont="1" applyNumberFormat="1">
      <alignment horizontal="center" vertical="bottom"/>
    </xf>
    <xf borderId="22" fillId="0" fontId="2" numFmtId="173" xfId="0" applyAlignment="1" applyBorder="1" applyFont="1" applyNumberFormat="1">
      <alignment vertical="bottom"/>
    </xf>
    <xf borderId="24" fillId="0" fontId="36" numFmtId="0" xfId="0" applyAlignment="1" applyBorder="1" applyFont="1">
      <alignment horizontal="right" vertical="bottom"/>
    </xf>
    <xf borderId="25" fillId="9" fontId="37" numFmtId="170" xfId="0" applyAlignment="1" applyBorder="1" applyFill="1" applyFont="1" applyNumberFormat="1">
      <alignment vertical="bottom"/>
    </xf>
    <xf borderId="25" fillId="0" fontId="14" numFmtId="0" xfId="0" applyBorder="1" applyFont="1"/>
    <xf borderId="26" fillId="0" fontId="14" numFmtId="0" xfId="0" applyBorder="1" applyFont="1"/>
    <xf borderId="22" fillId="0" fontId="2" numFmtId="174" xfId="0" applyAlignment="1" applyBorder="1" applyFont="1" applyNumberFormat="1">
      <alignment vertical="bottom"/>
    </xf>
    <xf borderId="0" fillId="9" fontId="38" numFmtId="170" xfId="0" applyAlignment="1" applyFont="1" applyNumberFormat="1">
      <alignment readingOrder="0" vertical="bottom"/>
    </xf>
    <xf borderId="3" fillId="3" fontId="39" numFmtId="0" xfId="0" applyAlignment="1" applyBorder="1" applyFont="1">
      <alignment horizontal="center"/>
    </xf>
    <xf borderId="2" fillId="3" fontId="39" numFmtId="0" xfId="0" applyAlignment="1" applyBorder="1" applyFont="1">
      <alignment horizontal="center"/>
    </xf>
    <xf borderId="2" fillId="3" fontId="39" numFmtId="170" xfId="0" applyAlignment="1" applyBorder="1" applyFont="1" applyNumberFormat="1">
      <alignment horizontal="center" shrinkToFit="0" wrapText="1"/>
    </xf>
    <xf borderId="1" fillId="3" fontId="39" numFmtId="0" xfId="0" applyAlignment="1" applyBorder="1" applyFont="1">
      <alignment horizontal="center" shrinkToFit="0" wrapText="1"/>
    </xf>
    <xf borderId="1" fillId="3" fontId="40" numFmtId="0" xfId="0" applyAlignment="1" applyBorder="1" applyFont="1">
      <alignment horizontal="center" vertical="bottom"/>
    </xf>
    <xf borderId="1" fillId="3" fontId="40" numFmtId="170" xfId="0" applyAlignment="1" applyBorder="1" applyFont="1" applyNumberFormat="1">
      <alignment horizontal="center" vertical="bottom"/>
    </xf>
    <xf borderId="1" fillId="0" fontId="2" numFmtId="0" xfId="0" applyAlignment="1" applyBorder="1" applyFont="1">
      <alignment vertical="bottom"/>
    </xf>
    <xf borderId="1" fillId="0" fontId="41" numFmtId="0" xfId="0" applyAlignment="1" applyBorder="1" applyFont="1">
      <alignment horizontal="center" vertical="bottom"/>
    </xf>
    <xf borderId="1" fillId="0" fontId="41" numFmtId="170" xfId="0" applyAlignment="1" applyBorder="1" applyFont="1" applyNumberFormat="1">
      <alignment horizontal="center" vertical="bottom"/>
    </xf>
    <xf borderId="1" fillId="0" fontId="41" numFmtId="170" xfId="0" applyAlignment="1" applyBorder="1" applyFont="1" applyNumberFormat="1">
      <alignment horizontal="right" vertical="bottom"/>
    </xf>
    <xf borderId="3" fillId="0" fontId="36" numFmtId="0" xfId="0" applyAlignment="1" applyBorder="1" applyFont="1">
      <alignment horizontal="center" vertical="bottom"/>
    </xf>
    <xf borderId="1" fillId="0" fontId="36" numFmtId="170" xfId="0" applyAlignment="1" applyBorder="1" applyFont="1" applyNumberFormat="1">
      <alignment horizontal="right" vertical="bottom"/>
    </xf>
    <xf borderId="22" fillId="0" fontId="7" numFmtId="0" xfId="0" applyBorder="1" applyFont="1"/>
    <xf borderId="23" fillId="0" fontId="7" numFmtId="0" xfId="0" applyBorder="1" applyFont="1"/>
    <xf borderId="27" fillId="0" fontId="7" numFmtId="0" xfId="0" applyBorder="1" applyFont="1"/>
    <xf borderId="28" fillId="0" fontId="7" numFmtId="0" xfId="0" applyBorder="1" applyFont="1"/>
    <xf borderId="29" fillId="0" fontId="7" numFmtId="0" xfId="0" applyBorder="1" applyFont="1"/>
  </cellXfs>
  <cellStyles count="1">
    <cellStyle xfId="0" name="Normal" builtinId="0"/>
  </cellStyles>
  <dxfs count="1">
    <dxf>
      <font>
        <color rgb="FFFF0000"/>
      </font>
      <fill>
        <patternFill patternType="solid">
          <fgColor rgb="FFFFCC99"/>
          <bgColor rgb="FFFFCC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381000</xdr:colOff>
      <xdr:row>0</xdr:row>
      <xdr:rowOff>-19050</xdr:rowOff>
    </xdr:from>
    <xdr:ext cx="1209675" cy="657225"/>
    <xdr:sp>
      <xdr:nvSpPr>
        <xdr:cNvPr id="3" name="Shape 3"/>
        <xdr:cNvSpPr/>
      </xdr:nvSpPr>
      <xdr:spPr>
        <a:xfrm>
          <a:off x="4750688" y="3460913"/>
          <a:ext cx="1190625" cy="638175"/>
        </a:xfrm>
        <a:prstGeom prst="leftArrow">
          <a:avLst>
            <a:gd fmla="val 50000" name="adj1"/>
            <a:gd fmla="val 50000" name="adj2"/>
          </a:avLst>
        </a:prstGeom>
        <a:solidFill>
          <a:srgbClr val="4F81BD"/>
        </a:solidFill>
        <a:ln cap="flat" cmpd="sng" w="25400">
          <a:solidFill>
            <a:srgbClr val="385D8A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Times New Roman"/>
            <a:buNone/>
          </a:pPr>
          <a:r>
            <a:rPr b="1" i="0" lang="en-US" sz="1400" u="none" strike="noStrike">
              <a:solidFill>
                <a:srgbClr val="FFFFFF"/>
              </a:solidFill>
              <a:latin typeface="Times New Roman"/>
              <a:ea typeface="Times New Roman"/>
              <a:cs typeface="Times New Roman"/>
              <a:sym typeface="Times New Roman"/>
            </a:rPr>
            <a:t>Menu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314325</xdr:colOff>
      <xdr:row>0</xdr:row>
      <xdr:rowOff>0</xdr:rowOff>
    </xdr:from>
    <xdr:ext cx="3314700" cy="828675"/>
    <xdr:sp>
      <xdr:nvSpPr>
        <xdr:cNvPr id="4" name="Shape 4"/>
        <xdr:cNvSpPr/>
      </xdr:nvSpPr>
      <xdr:spPr>
        <a:xfrm>
          <a:off x="3693413" y="3370425"/>
          <a:ext cx="3305175" cy="8191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Times New Roman"/>
            <a:buNone/>
          </a:pPr>
          <a:r>
            <a:rPr i="0" lang="en-US" sz="12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Mẫu số :  02 -  VT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Times New Roman"/>
            <a:buNone/>
          </a:pPr>
          <a:r>
            <a:rPr i="0" lang="en-US" sz="12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(Ban hành theo QĐ 15/2006/QĐ-BTC ngày 20/03/2006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Times New Roman"/>
            <a:buNone/>
          </a:pPr>
          <a:r>
            <a:rPr i="0" lang="en-US" sz="12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của Bộ Trưởng Bộ Tài Chính)</a:t>
          </a:r>
          <a:endParaRPr sz="1400"/>
        </a:p>
      </xdr:txBody>
    </xdr:sp>
    <xdr:clientData fLocksWithSheet="0"/>
  </xdr:oneCellAnchor>
  <xdr:oneCellAnchor>
    <xdr:from>
      <xdr:col>11</xdr:col>
      <xdr:colOff>781050</xdr:colOff>
      <xdr:row>0</xdr:row>
      <xdr:rowOff>0</xdr:rowOff>
    </xdr:from>
    <xdr:ext cx="1209675" cy="657225"/>
    <xdr:sp>
      <xdr:nvSpPr>
        <xdr:cNvPr id="5" name="Shape 5"/>
        <xdr:cNvSpPr/>
      </xdr:nvSpPr>
      <xdr:spPr>
        <a:xfrm>
          <a:off x="4750688" y="3460913"/>
          <a:ext cx="1190625" cy="638175"/>
        </a:xfrm>
        <a:prstGeom prst="leftArrow">
          <a:avLst>
            <a:gd fmla="val 50000" name="adj1"/>
            <a:gd fmla="val 50000" name="adj2"/>
          </a:avLst>
        </a:prstGeom>
        <a:solidFill>
          <a:srgbClr val="4F81BD"/>
        </a:solidFill>
        <a:ln cap="flat" cmpd="sng" w="25400">
          <a:solidFill>
            <a:srgbClr val="385D8A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FFFFF"/>
            </a:buClr>
            <a:buSzPts val="1400"/>
            <a:buFont typeface="Times New Roman"/>
            <a:buNone/>
          </a:pPr>
          <a:r>
            <a:rPr b="1" i="0" lang="en-US" sz="1400" u="none" strike="noStrike">
              <a:solidFill>
                <a:srgbClr val="FFFFFF"/>
              </a:solidFill>
              <a:latin typeface="Times New Roman"/>
              <a:ea typeface="Times New Roman"/>
              <a:cs typeface="Times New Roman"/>
              <a:sym typeface="Times New Roman"/>
            </a:rPr>
            <a:t>Menu</a:t>
          </a: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</row>
    <row r="3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7" t="s">
        <v>2</v>
      </c>
      <c r="H3" s="4" t="s">
        <v>7</v>
      </c>
    </row>
    <row r="4">
      <c r="A4" s="8">
        <v>-1.0</v>
      </c>
      <c r="B4" s="9">
        <v>-2.0</v>
      </c>
      <c r="C4" s="9">
        <v>-3.0</v>
      </c>
      <c r="D4" s="9">
        <v>-4.0</v>
      </c>
      <c r="E4" s="10">
        <v>-5.0</v>
      </c>
      <c r="F4" s="10">
        <v>-6.0</v>
      </c>
      <c r="G4" s="11"/>
      <c r="H4" s="12">
        <v>-7.0</v>
      </c>
    </row>
    <row r="5">
      <c r="A5" s="13"/>
      <c r="B5" s="13"/>
      <c r="C5" s="13"/>
      <c r="D5" s="13"/>
      <c r="E5" s="13"/>
      <c r="F5" s="13"/>
      <c r="G5" s="13"/>
      <c r="H5" s="13"/>
    </row>
    <row r="6">
      <c r="A6" s="13"/>
      <c r="B6" s="13"/>
      <c r="C6" s="13"/>
      <c r="D6" s="13"/>
      <c r="E6" s="13"/>
      <c r="F6" s="13"/>
      <c r="G6" s="13"/>
      <c r="H6" s="13"/>
    </row>
    <row r="7">
      <c r="A7" s="13"/>
      <c r="B7" s="13"/>
      <c r="C7" s="13"/>
      <c r="D7" s="13"/>
      <c r="E7" s="13"/>
      <c r="F7" s="13"/>
      <c r="G7" s="13"/>
      <c r="H7" s="13"/>
    </row>
    <row r="8">
      <c r="A8" s="13"/>
      <c r="B8" s="13"/>
      <c r="C8" s="13"/>
      <c r="D8" s="13"/>
      <c r="E8" s="13"/>
      <c r="F8" s="13"/>
      <c r="G8" s="13"/>
      <c r="H8" s="13"/>
    </row>
    <row r="9">
      <c r="A9" s="13"/>
      <c r="B9" s="13"/>
      <c r="C9" s="13"/>
      <c r="D9" s="13"/>
      <c r="E9" s="13"/>
      <c r="F9" s="13"/>
      <c r="G9" s="13"/>
      <c r="H9" s="13"/>
    </row>
    <row r="10">
      <c r="A10" s="13"/>
      <c r="B10" s="13"/>
      <c r="C10" s="13"/>
      <c r="D10" s="13"/>
      <c r="E10" s="13"/>
      <c r="F10" s="13"/>
      <c r="G10" s="13"/>
      <c r="H10" s="13"/>
    </row>
    <row r="11">
      <c r="A11" s="13"/>
      <c r="B11" s="13"/>
      <c r="C11" s="13"/>
      <c r="D11" s="13"/>
      <c r="E11" s="13"/>
      <c r="F11" s="13"/>
      <c r="G11" s="13"/>
      <c r="H11" s="13"/>
    </row>
    <row r="12">
      <c r="A12" s="13"/>
      <c r="B12" s="13"/>
      <c r="C12" s="13"/>
      <c r="D12" s="13"/>
      <c r="E12" s="13"/>
      <c r="F12" s="13"/>
      <c r="G12" s="13"/>
      <c r="H12" s="13"/>
    </row>
    <row r="13">
      <c r="A13" s="13"/>
      <c r="B13" s="13"/>
      <c r="C13" s="13"/>
      <c r="D13" s="13"/>
      <c r="E13" s="13"/>
      <c r="F13" s="13"/>
      <c r="G13" s="13"/>
      <c r="H13" s="13"/>
    </row>
    <row r="14">
      <c r="A14" s="13"/>
      <c r="B14" s="13"/>
      <c r="C14" s="13"/>
      <c r="D14" s="13"/>
      <c r="E14" s="13"/>
      <c r="F14" s="13"/>
      <c r="G14" s="13"/>
      <c r="H14" s="13"/>
    </row>
    <row r="15">
      <c r="A15" s="13"/>
      <c r="B15" s="13"/>
      <c r="C15" s="13"/>
      <c r="D15" s="13"/>
      <c r="E15" s="13"/>
      <c r="F15" s="13"/>
      <c r="G15" s="13"/>
      <c r="H15" s="13"/>
    </row>
    <row r="16">
      <c r="A16" s="13"/>
      <c r="B16" s="13"/>
      <c r="C16" s="13"/>
      <c r="D16" s="13"/>
      <c r="E16" s="13"/>
      <c r="F16" s="13"/>
      <c r="G16" s="13"/>
      <c r="H16" s="13"/>
    </row>
    <row r="17">
      <c r="A17" s="13"/>
      <c r="B17" s="13"/>
      <c r="C17" s="13"/>
      <c r="D17" s="13"/>
      <c r="E17" s="13"/>
      <c r="F17" s="13"/>
      <c r="G17" s="13"/>
      <c r="H17" s="13"/>
    </row>
    <row r="18">
      <c r="A18" s="13"/>
      <c r="B18" s="13"/>
      <c r="C18" s="13"/>
      <c r="D18" s="13"/>
      <c r="E18" s="13"/>
      <c r="F18" s="13"/>
      <c r="G18" s="13"/>
      <c r="H18" s="13"/>
    </row>
    <row r="19">
      <c r="A19" s="13"/>
      <c r="B19" s="13"/>
      <c r="C19" s="13"/>
      <c r="D19" s="13"/>
      <c r="E19" s="13"/>
      <c r="F19" s="13"/>
      <c r="G19" s="13"/>
      <c r="H19" s="13"/>
    </row>
    <row r="20">
      <c r="A20" s="13"/>
      <c r="B20" s="13"/>
      <c r="C20" s="13"/>
      <c r="D20" s="13"/>
      <c r="E20" s="13"/>
      <c r="F20" s="13"/>
      <c r="G20" s="13"/>
      <c r="H20" s="13"/>
    </row>
    <row r="21">
      <c r="A21" s="13"/>
      <c r="B21" s="13"/>
      <c r="C21" s="13"/>
      <c r="D21" s="13"/>
      <c r="E21" s="13"/>
      <c r="F21" s="13"/>
      <c r="G21" s="13"/>
      <c r="H21" s="13"/>
    </row>
    <row r="22">
      <c r="A22" s="13"/>
      <c r="B22" s="13"/>
      <c r="C22" s="13"/>
      <c r="D22" s="13"/>
      <c r="E22" s="13"/>
      <c r="F22" s="13"/>
      <c r="G22" s="13"/>
      <c r="H22" s="13"/>
    </row>
    <row r="23">
      <c r="A23" s="13"/>
      <c r="B23" s="13"/>
      <c r="C23" s="13"/>
      <c r="D23" s="13"/>
      <c r="E23" s="13"/>
      <c r="F23" s="13"/>
      <c r="G23" s="13"/>
      <c r="H23" s="13"/>
    </row>
    <row r="24">
      <c r="A24" s="13"/>
      <c r="B24" s="13"/>
      <c r="C24" s="13"/>
      <c r="D24" s="13"/>
      <c r="E24" s="13"/>
      <c r="F24" s="13"/>
      <c r="G24" s="13"/>
      <c r="H24" s="13"/>
    </row>
    <row r="25">
      <c r="A25" s="13"/>
      <c r="B25" s="13"/>
      <c r="C25" s="13"/>
      <c r="D25" s="13"/>
      <c r="E25" s="13"/>
      <c r="F25" s="13"/>
      <c r="G25" s="13"/>
      <c r="H25" s="13"/>
    </row>
    <row r="26">
      <c r="A26" s="13"/>
      <c r="B26" s="13"/>
      <c r="C26" s="13"/>
      <c r="D26" s="13"/>
      <c r="E26" s="13"/>
      <c r="F26" s="13"/>
      <c r="G26" s="13"/>
      <c r="H26" s="13"/>
    </row>
  </sheetData>
  <mergeCells count="1">
    <mergeCell ref="A1:H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2" width="4.44"/>
    <col customWidth="1" min="3" max="3" width="10.0"/>
    <col customWidth="1" min="4" max="4" width="15.11"/>
    <col customWidth="1" min="5" max="5" width="5.0"/>
    <col customWidth="1" min="6" max="6" width="7.67"/>
    <col customWidth="1" min="7" max="7" width="16.22"/>
    <col customWidth="1" min="8" max="8" width="10.78"/>
    <col customWidth="1" min="9" max="9" width="16.0"/>
    <col customWidth="1" min="10" max="10" width="8.89"/>
    <col customWidth="1" min="11" max="11" width="14.67"/>
    <col customWidth="1" min="12" max="12" width="10.89"/>
    <col customWidth="1" min="13" max="13" width="16.11"/>
    <col customWidth="1" min="14" max="14" width="12.22"/>
    <col customWidth="1" min="15" max="15" width="16.22"/>
    <col customWidth="1" min="17" max="17" width="13.78"/>
    <col customWidth="1" min="18" max="18" width="12.67"/>
    <col customWidth="1" min="19" max="27" width="8.0"/>
  </cols>
  <sheetData>
    <row r="1" ht="20.25" customHeight="1">
      <c r="A1" s="14"/>
      <c r="B1" s="14"/>
      <c r="C1" s="15"/>
      <c r="D1" s="15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7"/>
      <c r="S1" s="15"/>
      <c r="T1" s="15"/>
      <c r="U1" s="15"/>
      <c r="V1" s="15"/>
      <c r="W1" s="15"/>
      <c r="X1" s="15"/>
      <c r="Y1" s="15"/>
      <c r="Z1" s="15"/>
      <c r="AA1" s="15"/>
    </row>
    <row r="2" ht="20.25" customHeight="1">
      <c r="A2" s="14"/>
      <c r="B2" s="14"/>
      <c r="C2" s="15"/>
      <c r="D2" s="15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7"/>
      <c r="S2" s="15"/>
      <c r="T2" s="15"/>
      <c r="U2" s="15"/>
      <c r="V2" s="15"/>
      <c r="W2" s="15"/>
      <c r="X2" s="15"/>
      <c r="Y2" s="15"/>
      <c r="Z2" s="15"/>
      <c r="AA2" s="15"/>
    </row>
    <row r="3" ht="20.25" customHeight="1">
      <c r="A3" s="14"/>
      <c r="B3" s="14"/>
      <c r="C3" s="15"/>
      <c r="D3" s="15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7"/>
      <c r="S3" s="15"/>
      <c r="T3" s="15"/>
      <c r="U3" s="15"/>
      <c r="V3" s="15"/>
      <c r="W3" s="15"/>
      <c r="X3" s="15"/>
      <c r="Y3" s="15"/>
      <c r="Z3" s="15"/>
      <c r="AA3" s="15"/>
    </row>
    <row r="4" ht="15.75" customHeight="1">
      <c r="A4" s="15"/>
      <c r="B4" s="15"/>
      <c r="C4" s="15"/>
      <c r="D4" s="15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7"/>
      <c r="S4" s="15"/>
      <c r="T4" s="15"/>
      <c r="U4" s="15"/>
      <c r="V4" s="15"/>
      <c r="W4" s="15"/>
      <c r="X4" s="15"/>
      <c r="Y4" s="15"/>
      <c r="Z4" s="15"/>
      <c r="AA4" s="15"/>
    </row>
    <row r="5" ht="30.0" customHeight="1">
      <c r="A5" s="15"/>
      <c r="B5" s="15"/>
      <c r="C5" s="15"/>
      <c r="D5" s="18" t="s">
        <v>8</v>
      </c>
      <c r="E5" s="16"/>
      <c r="F5" s="19"/>
      <c r="G5" s="19"/>
      <c r="H5" s="19"/>
      <c r="I5" s="15"/>
      <c r="J5" s="15"/>
      <c r="K5" s="15"/>
      <c r="L5" s="15"/>
      <c r="M5" s="15"/>
      <c r="N5" s="15"/>
      <c r="O5" s="15"/>
      <c r="P5" s="15"/>
      <c r="Q5" s="15"/>
      <c r="R5" s="17"/>
      <c r="S5" s="15"/>
      <c r="T5" s="15"/>
      <c r="U5" s="15"/>
      <c r="V5" s="15"/>
      <c r="W5" s="15"/>
      <c r="X5" s="15"/>
      <c r="Y5" s="15"/>
      <c r="Z5" s="15"/>
      <c r="AA5" s="15"/>
    </row>
    <row r="6" ht="30.0" customHeight="1">
      <c r="A6" s="15"/>
      <c r="B6" s="15"/>
      <c r="C6" s="15"/>
      <c r="D6" s="18"/>
      <c r="E6" s="16"/>
      <c r="F6" s="19"/>
      <c r="G6" s="19"/>
      <c r="H6" s="19"/>
      <c r="I6" s="15"/>
      <c r="J6" s="15"/>
      <c r="K6" s="15"/>
      <c r="L6" s="15"/>
      <c r="M6" s="15"/>
      <c r="N6" s="15"/>
      <c r="O6" s="15"/>
      <c r="P6" s="15"/>
      <c r="Q6" s="15"/>
      <c r="R6" s="17"/>
      <c r="S6" s="15"/>
      <c r="T6" s="15"/>
      <c r="U6" s="15"/>
      <c r="V6" s="15"/>
      <c r="W6" s="15"/>
      <c r="X6" s="15"/>
      <c r="Y6" s="15"/>
      <c r="Z6" s="15"/>
      <c r="AA6" s="15"/>
    </row>
    <row r="7" ht="20.25" customHeight="1">
      <c r="D7" s="20"/>
      <c r="E7" s="16"/>
      <c r="F7" s="21"/>
      <c r="G7" s="20"/>
      <c r="H7" s="19"/>
      <c r="K7" s="19"/>
      <c r="R7" s="17"/>
    </row>
    <row r="8" ht="15.75" customHeight="1">
      <c r="A8" s="22"/>
      <c r="B8" s="23" t="s">
        <v>1</v>
      </c>
      <c r="C8" s="23" t="s">
        <v>9</v>
      </c>
      <c r="D8" s="23" t="s">
        <v>3</v>
      </c>
      <c r="E8" s="24" t="s">
        <v>10</v>
      </c>
      <c r="F8" s="25" t="s">
        <v>11</v>
      </c>
      <c r="G8" s="26"/>
      <c r="H8" s="27" t="s">
        <v>12</v>
      </c>
      <c r="I8" s="28"/>
      <c r="J8" s="27" t="s">
        <v>13</v>
      </c>
      <c r="K8" s="28"/>
      <c r="L8" s="27" t="s">
        <v>14</v>
      </c>
      <c r="M8" s="28"/>
      <c r="N8" s="27" t="s">
        <v>15</v>
      </c>
      <c r="O8" s="26"/>
      <c r="P8" s="26"/>
      <c r="Q8" s="28"/>
      <c r="R8" s="29"/>
      <c r="S8" s="30"/>
      <c r="T8" s="30"/>
      <c r="U8" s="30"/>
      <c r="V8" s="30"/>
      <c r="W8" s="30"/>
      <c r="X8" s="30"/>
      <c r="Y8" s="30"/>
      <c r="Z8" s="30"/>
      <c r="AA8" s="30"/>
    </row>
    <row r="9" ht="25.5" customHeight="1">
      <c r="A9" s="22"/>
      <c r="B9" s="31"/>
      <c r="C9" s="31"/>
      <c r="D9" s="31"/>
      <c r="E9" s="31"/>
      <c r="F9" s="32" t="s">
        <v>16</v>
      </c>
      <c r="G9" s="33" t="s">
        <v>17</v>
      </c>
      <c r="H9" s="32" t="s">
        <v>16</v>
      </c>
      <c r="I9" s="34" t="s">
        <v>17</v>
      </c>
      <c r="J9" s="35" t="s">
        <v>16</v>
      </c>
      <c r="K9" s="34" t="s">
        <v>17</v>
      </c>
      <c r="L9" s="35" t="s">
        <v>16</v>
      </c>
      <c r="M9" s="34" t="s">
        <v>17</v>
      </c>
      <c r="N9" s="34" t="s">
        <v>18</v>
      </c>
      <c r="O9" s="34" t="s">
        <v>19</v>
      </c>
      <c r="P9" s="34" t="s">
        <v>9</v>
      </c>
      <c r="Q9" s="34" t="s">
        <v>20</v>
      </c>
      <c r="R9" s="29"/>
      <c r="S9" s="30"/>
      <c r="T9" s="30"/>
      <c r="U9" s="30"/>
      <c r="V9" s="30"/>
      <c r="W9" s="30"/>
      <c r="X9" s="30"/>
      <c r="Y9" s="30"/>
      <c r="Z9" s="30"/>
      <c r="AA9" s="30"/>
    </row>
    <row r="10" ht="15.75" customHeight="1">
      <c r="A10" s="36"/>
      <c r="B10" s="37"/>
      <c r="C10" s="37"/>
      <c r="D10" s="37" t="s">
        <v>21</v>
      </c>
      <c r="E10" s="37"/>
      <c r="F10" s="38"/>
      <c r="G10" s="38">
        <f>SUM(G11:G20000)</f>
        <v>9900000000</v>
      </c>
      <c r="H10" s="38"/>
      <c r="I10" s="38">
        <f>SUM(I11:I20000)</f>
        <v>231129502</v>
      </c>
      <c r="J10" s="38"/>
      <c r="K10" s="38">
        <f>SUM(K11:K20000)</f>
        <v>0</v>
      </c>
      <c r="L10" s="38"/>
      <c r="M10" s="38">
        <f>SUM(M11:M20000)</f>
        <v>10131129502</v>
      </c>
      <c r="N10" s="38"/>
      <c r="O10" s="38"/>
      <c r="P10" s="38"/>
      <c r="Q10" s="38"/>
      <c r="R10" s="39"/>
      <c r="S10" s="40"/>
      <c r="T10" s="40"/>
      <c r="U10" s="40"/>
      <c r="V10" s="40"/>
      <c r="W10" s="40"/>
      <c r="X10" s="40"/>
      <c r="Y10" s="40"/>
      <c r="Z10" s="40"/>
      <c r="AA10" s="40"/>
    </row>
    <row r="11" ht="18.75" customHeight="1">
      <c r="A11" s="41"/>
      <c r="B11" s="42">
        <f>IF(C11="","",1)</f>
        <v>1</v>
      </c>
      <c r="C11" s="43" t="s">
        <v>22</v>
      </c>
      <c r="D11" s="44" t="s">
        <v>23</v>
      </c>
      <c r="E11" s="45" t="s">
        <v>24</v>
      </c>
      <c r="F11" s="46">
        <v>3.0</v>
      </c>
      <c r="G11" s="46">
        <v>1.0E8</v>
      </c>
      <c r="H11" s="47">
        <f>SUMIF('Nhập'!$J$11:$J$19999,$C11,'Nhập'!$M$11:$M$19999)</f>
        <v>988</v>
      </c>
      <c r="I11" s="47">
        <f>SUMIF('Nhập'!$J$11:$J$19999,$C11,'Nhập'!$O$11:$O$19999)</f>
        <v>16400800</v>
      </c>
      <c r="J11" s="47">
        <f>SUMIF(Xuat!$I$11:$I$19999,$C11,Xuat!$K$11:$K$19999)</f>
        <v>0</v>
      </c>
      <c r="K11" s="47">
        <f>SUMIF(Xuat!$I$11:$I$19999,$C11,Xuat!$K$11:$K$19999)</f>
        <v>0</v>
      </c>
      <c r="L11" s="47">
        <f t="shared" ref="L11:M11" si="1">F11+H11-J11</f>
        <v>991</v>
      </c>
      <c r="M11" s="47">
        <f t="shared" si="1"/>
        <v>116400800</v>
      </c>
      <c r="N11" s="47">
        <f t="shared" ref="N11:O11" si="2">F11+H11</f>
        <v>991</v>
      </c>
      <c r="O11" s="47">
        <f t="shared" si="2"/>
        <v>116400800</v>
      </c>
      <c r="P11" s="48" t="str">
        <f t="shared" ref="P11:P795" si="5">IF(C11="","",C11)</f>
        <v>BXS 100</v>
      </c>
      <c r="Q11" s="47">
        <f t="shared" ref="Q11:Q795" si="6">IF(N11=0,0,O11/N11)</f>
        <v>117457.9213</v>
      </c>
      <c r="R11" s="49"/>
      <c r="S11" s="50"/>
      <c r="T11" s="50"/>
      <c r="U11" s="50"/>
      <c r="V11" s="50"/>
      <c r="W11" s="50"/>
      <c r="X11" s="50"/>
      <c r="Y11" s="50"/>
      <c r="Z11" s="50"/>
      <c r="AA11" s="50"/>
    </row>
    <row r="12" ht="18.75" customHeight="1">
      <c r="A12" s="41"/>
      <c r="B12" s="42">
        <f t="shared" ref="B12:B398" si="7">IF(C12="","",B11+1)</f>
        <v>2</v>
      </c>
      <c r="C12" s="43" t="s">
        <v>25</v>
      </c>
      <c r="D12" s="44" t="s">
        <v>26</v>
      </c>
      <c r="E12" s="45" t="s">
        <v>24</v>
      </c>
      <c r="F12" s="46">
        <v>3.0</v>
      </c>
      <c r="G12" s="46">
        <v>1.0E8</v>
      </c>
      <c r="H12" s="47">
        <f>SUMIF('Nhập'!$J$11:$J$19999,$C12,'Nhập'!$M$11:$M$19999)</f>
        <v>0</v>
      </c>
      <c r="I12" s="47">
        <f>SUMIF('Nhập'!$J$11:$J$19999,$C12,'Nhập'!$O$11:$O$19999)</f>
        <v>0</v>
      </c>
      <c r="J12" s="47">
        <f>SUMIF(Xuat!$I$11:$I$19999,$C12,Xuat!$K$11:$K$19999)</f>
        <v>0</v>
      </c>
      <c r="K12" s="47">
        <f>SUMIF(Xuat!$I$11:$I$19999,$C12,Xuat!$K$11:$K$19999)</f>
        <v>0</v>
      </c>
      <c r="L12" s="47">
        <f t="shared" ref="L12:M12" si="3">F12+H12-J12</f>
        <v>3</v>
      </c>
      <c r="M12" s="47">
        <f t="shared" si="3"/>
        <v>100000000</v>
      </c>
      <c r="N12" s="47">
        <f t="shared" ref="N12:O12" si="4">F12+H12</f>
        <v>3</v>
      </c>
      <c r="O12" s="47">
        <f t="shared" si="4"/>
        <v>100000000</v>
      </c>
      <c r="P12" s="48" t="str">
        <f t="shared" si="5"/>
        <v>BXS 120</v>
      </c>
      <c r="Q12" s="47">
        <f t="shared" si="6"/>
        <v>33333333.33</v>
      </c>
      <c r="R12" s="49"/>
      <c r="S12" s="50"/>
      <c r="T12" s="50"/>
      <c r="U12" s="50"/>
      <c r="V12" s="50"/>
      <c r="W12" s="50"/>
      <c r="X12" s="50"/>
      <c r="Y12" s="50"/>
      <c r="Z12" s="50"/>
      <c r="AA12" s="50"/>
    </row>
    <row r="13" ht="18.75" customHeight="1">
      <c r="A13" s="41"/>
      <c r="B13" s="42">
        <f t="shared" si="7"/>
        <v>3</v>
      </c>
      <c r="C13" s="43" t="s">
        <v>27</v>
      </c>
      <c r="D13" s="44" t="s">
        <v>28</v>
      </c>
      <c r="E13" s="45" t="s">
        <v>29</v>
      </c>
      <c r="F13" s="46">
        <v>3.0</v>
      </c>
      <c r="G13" s="46">
        <v>1.0E8</v>
      </c>
      <c r="H13" s="47">
        <f>SUMIF('Nhập'!$J$11:$J$19999,$C13,'Nhập'!$M$11:$M$19999)</f>
        <v>0</v>
      </c>
      <c r="I13" s="47">
        <f>SUMIF('Nhập'!$J$11:$J$19999,$C13,'Nhập'!$O$11:$O$19999)</f>
        <v>0</v>
      </c>
      <c r="J13" s="47">
        <f>SUMIF(Xuat!$I$11:$I$19999,$C13,Xuat!$K$11:$K$19999)</f>
        <v>0</v>
      </c>
      <c r="K13" s="47">
        <f>SUMIF(Xuat!$I$11:$I$19999,$C13,Xuat!$K$11:$K$19999)</f>
        <v>0</v>
      </c>
      <c r="L13" s="47">
        <f t="shared" ref="L13:M13" si="8">F13+H13-J13</f>
        <v>3</v>
      </c>
      <c r="M13" s="47">
        <f t="shared" si="8"/>
        <v>100000000</v>
      </c>
      <c r="N13" s="47">
        <f t="shared" ref="N13:O13" si="9">F13+H13</f>
        <v>3</v>
      </c>
      <c r="O13" s="47">
        <f t="shared" si="9"/>
        <v>100000000</v>
      </c>
      <c r="P13" s="48" t="str">
        <f t="shared" si="5"/>
        <v>CM</v>
      </c>
      <c r="Q13" s="47">
        <f t="shared" si="6"/>
        <v>33333333.33</v>
      </c>
      <c r="R13" s="49"/>
      <c r="S13" s="50"/>
      <c r="T13" s="50"/>
      <c r="U13" s="50"/>
      <c r="V13" s="50"/>
      <c r="W13" s="50"/>
      <c r="X13" s="50"/>
      <c r="Y13" s="50"/>
      <c r="Z13" s="50"/>
      <c r="AA13" s="50"/>
    </row>
    <row r="14" ht="18.75" customHeight="1">
      <c r="A14" s="41"/>
      <c r="B14" s="42">
        <f t="shared" si="7"/>
        <v>4</v>
      </c>
      <c r="C14" s="43" t="s">
        <v>30</v>
      </c>
      <c r="D14" s="44" t="s">
        <v>31</v>
      </c>
      <c r="E14" s="45" t="s">
        <v>32</v>
      </c>
      <c r="F14" s="46">
        <v>3.0</v>
      </c>
      <c r="G14" s="46">
        <v>1.0E8</v>
      </c>
      <c r="H14" s="47">
        <f>SUMIF('Nhập'!$J$11:$J$19999,$C14,'Nhập'!$M$11:$M$19999)</f>
        <v>0</v>
      </c>
      <c r="I14" s="47">
        <f>SUMIF('Nhập'!$J$11:$J$19999,$C14,'Nhập'!$O$11:$O$19999)</f>
        <v>0</v>
      </c>
      <c r="J14" s="47">
        <f>SUMIF(Xuat!$I$11:$I$19999,$C14,Xuat!$K$11:$K$19999)</f>
        <v>0</v>
      </c>
      <c r="K14" s="47">
        <f>SUMIF(Xuat!$I$11:$I$19999,$C14,Xuat!$K$11:$K$19999)</f>
        <v>0</v>
      </c>
      <c r="L14" s="47">
        <f t="shared" ref="L14:M14" si="10">F14+H14-J14</f>
        <v>3</v>
      </c>
      <c r="M14" s="47">
        <f t="shared" si="10"/>
        <v>100000000</v>
      </c>
      <c r="N14" s="47">
        <f t="shared" ref="N14:O14" si="11">F14+H14</f>
        <v>3</v>
      </c>
      <c r="O14" s="47">
        <f t="shared" si="11"/>
        <v>100000000</v>
      </c>
      <c r="P14" s="48" t="str">
        <f t="shared" si="5"/>
        <v>BM</v>
      </c>
      <c r="Q14" s="47">
        <f t="shared" si="6"/>
        <v>33333333.33</v>
      </c>
      <c r="R14" s="49"/>
      <c r="S14" s="50"/>
      <c r="T14" s="50"/>
      <c r="U14" s="50"/>
      <c r="V14" s="50"/>
      <c r="W14" s="50"/>
      <c r="X14" s="50"/>
      <c r="Y14" s="50"/>
      <c r="Z14" s="50"/>
      <c r="AA14" s="50"/>
    </row>
    <row r="15" ht="18.75" customHeight="1">
      <c r="A15" s="41"/>
      <c r="B15" s="42">
        <f t="shared" si="7"/>
        <v>5</v>
      </c>
      <c r="C15" s="43" t="s">
        <v>33</v>
      </c>
      <c r="D15" s="44" t="s">
        <v>34</v>
      </c>
      <c r="E15" s="45" t="s">
        <v>29</v>
      </c>
      <c r="F15" s="46">
        <v>3.0</v>
      </c>
      <c r="G15" s="46">
        <v>1.0E8</v>
      </c>
      <c r="H15" s="47">
        <f>SUMIF('Nhập'!$J$11:$J$19999,$C15,'Nhập'!$M$11:$M$19999)</f>
        <v>0</v>
      </c>
      <c r="I15" s="47">
        <f>SUMIF('Nhập'!$J$11:$J$19999,$C15,'Nhập'!$O$11:$O$19999)</f>
        <v>0</v>
      </c>
      <c r="J15" s="47">
        <f>SUMIF(Xuat!$I$11:$I$19999,$C15,Xuat!$K$11:$K$19999)</f>
        <v>0</v>
      </c>
      <c r="K15" s="47">
        <f>SUMIF(Xuat!$I$11:$I$19999,$C15,Xuat!$K$11:$K$19999)</f>
        <v>0</v>
      </c>
      <c r="L15" s="47">
        <f t="shared" ref="L15:M15" si="12">F15+H15-J15</f>
        <v>3</v>
      </c>
      <c r="M15" s="47">
        <f t="shared" si="12"/>
        <v>100000000</v>
      </c>
      <c r="N15" s="47">
        <f t="shared" ref="N15:O15" si="13">F15+H15</f>
        <v>3</v>
      </c>
      <c r="O15" s="47">
        <f t="shared" si="13"/>
        <v>100000000</v>
      </c>
      <c r="P15" s="48" t="str">
        <f t="shared" si="5"/>
        <v>CVHT</v>
      </c>
      <c r="Q15" s="47">
        <f t="shared" si="6"/>
        <v>33333333.33</v>
      </c>
      <c r="R15" s="49"/>
      <c r="S15" s="50"/>
      <c r="T15" s="50"/>
      <c r="U15" s="50"/>
      <c r="V15" s="50"/>
      <c r="W15" s="50"/>
      <c r="X15" s="50"/>
      <c r="Y15" s="50"/>
      <c r="Z15" s="50"/>
      <c r="AA15" s="50"/>
    </row>
    <row r="16" ht="18.75" customHeight="1">
      <c r="A16" s="41"/>
      <c r="B16" s="42">
        <f t="shared" si="7"/>
        <v>6</v>
      </c>
      <c r="C16" s="43" t="s">
        <v>35</v>
      </c>
      <c r="D16" s="44" t="s">
        <v>36</v>
      </c>
      <c r="E16" s="45" t="s">
        <v>29</v>
      </c>
      <c r="F16" s="46">
        <v>3.0</v>
      </c>
      <c r="G16" s="46">
        <v>1.0E8</v>
      </c>
      <c r="H16" s="47">
        <f>SUMIF('Nhập'!$J$11:$J$19999,$C16,'Nhập'!$M$11:$M$19999)</f>
        <v>0</v>
      </c>
      <c r="I16" s="47">
        <f>SUMIF('Nhập'!$J$11:$J$19999,$C16,'Nhập'!$O$11:$O$19999)</f>
        <v>0</v>
      </c>
      <c r="J16" s="47">
        <f>SUMIF(Xuat!$I$11:$I$19999,$C16,Xuat!$K$11:$K$19999)</f>
        <v>0</v>
      </c>
      <c r="K16" s="47">
        <f>SUMIF(Xuat!$I$11:$I$19999,$C16,Xuat!$K$11:$K$19999)</f>
        <v>0</v>
      </c>
      <c r="L16" s="47">
        <f t="shared" ref="L16:M16" si="14">F16+H16-J16</f>
        <v>3</v>
      </c>
      <c r="M16" s="47">
        <f t="shared" si="14"/>
        <v>100000000</v>
      </c>
      <c r="N16" s="47">
        <f t="shared" ref="N16:O16" si="15">F16+H16</f>
        <v>3</v>
      </c>
      <c r="O16" s="47">
        <f t="shared" si="15"/>
        <v>100000000</v>
      </c>
      <c r="P16" s="48" t="str">
        <f t="shared" si="5"/>
        <v>CVM</v>
      </c>
      <c r="Q16" s="47">
        <f t="shared" si="6"/>
        <v>33333333.33</v>
      </c>
      <c r="R16" s="49"/>
      <c r="S16" s="50"/>
      <c r="T16" s="50"/>
      <c r="U16" s="50"/>
      <c r="V16" s="50"/>
      <c r="W16" s="50"/>
      <c r="X16" s="50"/>
      <c r="Y16" s="50"/>
      <c r="Z16" s="50"/>
      <c r="AA16" s="50"/>
    </row>
    <row r="17" ht="18.75" customHeight="1">
      <c r="A17" s="41"/>
      <c r="B17" s="42">
        <f t="shared" si="7"/>
        <v>7</v>
      </c>
      <c r="C17" s="43" t="s">
        <v>37</v>
      </c>
      <c r="D17" s="44" t="s">
        <v>38</v>
      </c>
      <c r="E17" s="45" t="s">
        <v>39</v>
      </c>
      <c r="F17" s="46">
        <v>3.0</v>
      </c>
      <c r="G17" s="46">
        <v>1.0E8</v>
      </c>
      <c r="H17" s="47">
        <f>SUMIF('Nhập'!$J$11:$J$19999,$C17,'Nhập'!$M$11:$M$19999)</f>
        <v>0</v>
      </c>
      <c r="I17" s="47">
        <f>SUMIF('Nhập'!$J$11:$J$19999,$C17,'Nhập'!$O$11:$O$19999)</f>
        <v>0</v>
      </c>
      <c r="J17" s="47">
        <f>SUMIF(Xuat!$I$11:$I$19999,$C17,Xuat!$K$11:$K$19999)</f>
        <v>0</v>
      </c>
      <c r="K17" s="47">
        <f>SUMIF(Xuat!$I$11:$I$19999,$C17,Xuat!$K$11:$K$19999)</f>
        <v>0</v>
      </c>
      <c r="L17" s="47">
        <f t="shared" ref="L17:M17" si="16">F17+H17-J17</f>
        <v>3</v>
      </c>
      <c r="M17" s="47">
        <f t="shared" si="16"/>
        <v>100000000</v>
      </c>
      <c r="N17" s="47">
        <f t="shared" ref="N17:O17" si="17">F17+H17</f>
        <v>3</v>
      </c>
      <c r="O17" s="47">
        <f t="shared" si="17"/>
        <v>100000000</v>
      </c>
      <c r="P17" s="48" t="str">
        <f t="shared" si="5"/>
        <v>C21D</v>
      </c>
      <c r="Q17" s="47">
        <f t="shared" si="6"/>
        <v>33333333.33</v>
      </c>
      <c r="R17" s="49"/>
      <c r="S17" s="50"/>
      <c r="T17" s="50"/>
      <c r="U17" s="50"/>
      <c r="V17" s="50"/>
      <c r="W17" s="50"/>
      <c r="X17" s="50"/>
      <c r="Y17" s="50"/>
      <c r="Z17" s="50"/>
      <c r="AA17" s="50"/>
    </row>
    <row r="18" ht="18.75" customHeight="1">
      <c r="A18" s="41"/>
      <c r="B18" s="42">
        <f t="shared" si="7"/>
        <v>8</v>
      </c>
      <c r="C18" s="43" t="s">
        <v>40</v>
      </c>
      <c r="D18" s="44" t="s">
        <v>41</v>
      </c>
      <c r="E18" s="45" t="s">
        <v>39</v>
      </c>
      <c r="F18" s="46">
        <v>3.0</v>
      </c>
      <c r="G18" s="46">
        <v>1.0E8</v>
      </c>
      <c r="H18" s="47">
        <f>SUMIF('Nhập'!$J$11:$J$19999,$C18,'Nhập'!$M$11:$M$19999)</f>
        <v>0</v>
      </c>
      <c r="I18" s="47">
        <f>SUMIF('Nhập'!$J$11:$J$19999,$C18,'Nhập'!$O$11:$O$19999)</f>
        <v>0</v>
      </c>
      <c r="J18" s="47">
        <f>SUMIF(Xuat!$I$11:$I$19999,$C18,Xuat!$K$11:$K$19999)</f>
        <v>0</v>
      </c>
      <c r="K18" s="47">
        <f>SUMIF(Xuat!$I$11:$I$19999,$C18,Xuat!$K$11:$K$19999)</f>
        <v>0</v>
      </c>
      <c r="L18" s="47">
        <f t="shared" ref="L18:M18" si="18">F18+H18-J18</f>
        <v>3</v>
      </c>
      <c r="M18" s="47">
        <f t="shared" si="18"/>
        <v>100000000</v>
      </c>
      <c r="N18" s="47">
        <f t="shared" ref="N18:O18" si="19">F18+H18</f>
        <v>3</v>
      </c>
      <c r="O18" s="47">
        <f t="shared" si="19"/>
        <v>100000000</v>
      </c>
      <c r="P18" s="48" t="str">
        <f t="shared" si="5"/>
        <v>C45</v>
      </c>
      <c r="Q18" s="47">
        <f t="shared" si="6"/>
        <v>33333333.33</v>
      </c>
      <c r="R18" s="49"/>
      <c r="S18" s="50"/>
      <c r="T18" s="50"/>
      <c r="U18" s="50"/>
      <c r="V18" s="50"/>
      <c r="W18" s="50"/>
      <c r="X18" s="50"/>
      <c r="Y18" s="50"/>
      <c r="Z18" s="50"/>
      <c r="AA18" s="50"/>
    </row>
    <row r="19" ht="18.75" customHeight="1">
      <c r="A19" s="41"/>
      <c r="B19" s="42">
        <f t="shared" si="7"/>
        <v>9</v>
      </c>
      <c r="C19" s="43" t="s">
        <v>42</v>
      </c>
      <c r="D19" s="44" t="s">
        <v>43</v>
      </c>
      <c r="E19" s="45" t="s">
        <v>39</v>
      </c>
      <c r="F19" s="46">
        <v>3.0</v>
      </c>
      <c r="G19" s="46">
        <v>1.0E8</v>
      </c>
      <c r="H19" s="47">
        <f>SUMIF('Nhập'!$J$11:$J$19999,$C19,'Nhập'!$M$11:$M$19999)</f>
        <v>0</v>
      </c>
      <c r="I19" s="47">
        <f>SUMIF('Nhập'!$J$11:$J$19999,$C19,'Nhập'!$O$11:$O$19999)</f>
        <v>0</v>
      </c>
      <c r="J19" s="47">
        <f>SUMIF(Xuat!$I$11:$I$19999,$C19,Xuat!$K$11:$K$19999)</f>
        <v>0</v>
      </c>
      <c r="K19" s="47">
        <f>SUMIF(Xuat!$I$11:$I$19999,$C19,Xuat!$K$11:$K$19999)</f>
        <v>0</v>
      </c>
      <c r="L19" s="47">
        <f t="shared" ref="L19:M19" si="20">F19+H19-J19</f>
        <v>3</v>
      </c>
      <c r="M19" s="47">
        <f t="shared" si="20"/>
        <v>100000000</v>
      </c>
      <c r="N19" s="47">
        <f t="shared" ref="N19:O19" si="21">F19+H19</f>
        <v>3</v>
      </c>
      <c r="O19" s="47">
        <f t="shared" si="21"/>
        <v>100000000</v>
      </c>
      <c r="P19" s="48" t="str">
        <f t="shared" si="5"/>
        <v>C90</v>
      </c>
      <c r="Q19" s="47">
        <f t="shared" si="6"/>
        <v>33333333.33</v>
      </c>
      <c r="R19" s="49"/>
      <c r="S19" s="50"/>
      <c r="T19" s="50"/>
      <c r="U19" s="50"/>
      <c r="V19" s="50"/>
      <c r="W19" s="50"/>
      <c r="X19" s="50"/>
      <c r="Y19" s="50"/>
      <c r="Z19" s="50"/>
      <c r="AA19" s="50"/>
    </row>
    <row r="20" ht="18.75" customHeight="1">
      <c r="A20" s="41"/>
      <c r="B20" s="42">
        <f t="shared" si="7"/>
        <v>10</v>
      </c>
      <c r="C20" s="43" t="s">
        <v>44</v>
      </c>
      <c r="D20" s="44" t="s">
        <v>45</v>
      </c>
      <c r="E20" s="45" t="s">
        <v>29</v>
      </c>
      <c r="F20" s="46">
        <v>3.0</v>
      </c>
      <c r="G20" s="46">
        <v>1.0E8</v>
      </c>
      <c r="H20" s="47">
        <f>SUMIF('Nhập'!$J$11:$J$19999,$C20,'Nhập'!$M$11:$M$19999)</f>
        <v>0</v>
      </c>
      <c r="I20" s="47">
        <f>SUMIF('Nhập'!$J$11:$J$19999,$C20,'Nhập'!$O$11:$O$19999)</f>
        <v>0</v>
      </c>
      <c r="J20" s="47">
        <f>SUMIF(Xuat!$I$11:$I$19999,$C20,Xuat!$K$11:$K$19999)</f>
        <v>0</v>
      </c>
      <c r="K20" s="47">
        <f>SUMIF(Xuat!$I$11:$I$19999,$C20,Xuat!$K$11:$K$19999)</f>
        <v>0</v>
      </c>
      <c r="L20" s="47">
        <f t="shared" ref="L20:M20" si="22">F20+H20-J20</f>
        <v>3</v>
      </c>
      <c r="M20" s="47">
        <f t="shared" si="22"/>
        <v>100000000</v>
      </c>
      <c r="N20" s="47">
        <f t="shared" ref="N20:O20" si="23">F20+H20</f>
        <v>3</v>
      </c>
      <c r="O20" s="47">
        <f t="shared" si="23"/>
        <v>100000000</v>
      </c>
      <c r="P20" s="48" t="str">
        <f t="shared" si="5"/>
        <v>Đ 1*2</v>
      </c>
      <c r="Q20" s="47">
        <f t="shared" si="6"/>
        <v>33333333.33</v>
      </c>
      <c r="R20" s="49"/>
      <c r="S20" s="50"/>
      <c r="T20" s="50"/>
      <c r="U20" s="50"/>
      <c r="V20" s="50"/>
      <c r="W20" s="50"/>
      <c r="X20" s="50"/>
      <c r="Y20" s="50"/>
      <c r="Z20" s="50"/>
      <c r="AA20" s="50"/>
    </row>
    <row r="21" ht="18.75" customHeight="1">
      <c r="A21" s="41"/>
      <c r="B21" s="42">
        <f t="shared" si="7"/>
        <v>11</v>
      </c>
      <c r="C21" s="43" t="s">
        <v>46</v>
      </c>
      <c r="D21" s="44" t="s">
        <v>47</v>
      </c>
      <c r="E21" s="45" t="s">
        <v>29</v>
      </c>
      <c r="F21" s="46">
        <v>3.0</v>
      </c>
      <c r="G21" s="46">
        <v>1.0E8</v>
      </c>
      <c r="H21" s="47">
        <f>SUMIF('Nhập'!$J$11:$J$19999,$C21,'Nhập'!$M$11:$M$19999)</f>
        <v>0</v>
      </c>
      <c r="I21" s="47">
        <f>SUMIF('Nhập'!$J$11:$J$19999,$C21,'Nhập'!$O$11:$O$19999)</f>
        <v>0</v>
      </c>
      <c r="J21" s="47">
        <f>SUMIF(Xuat!$I$11:$I$19999,$C21,Xuat!$K$11:$K$19999)</f>
        <v>0</v>
      </c>
      <c r="K21" s="47">
        <f>SUMIF(Xuat!$I$11:$I$19999,$C21,Xuat!$K$11:$K$19999)</f>
        <v>0</v>
      </c>
      <c r="L21" s="47">
        <f t="shared" ref="L21:M21" si="24">F21+H21-J21</f>
        <v>3</v>
      </c>
      <c r="M21" s="47">
        <f t="shared" si="24"/>
        <v>100000000</v>
      </c>
      <c r="N21" s="47">
        <f t="shared" ref="N21:O21" si="25">F21+H21</f>
        <v>3</v>
      </c>
      <c r="O21" s="47">
        <f t="shared" si="25"/>
        <v>100000000</v>
      </c>
      <c r="P21" s="48" t="str">
        <f t="shared" si="5"/>
        <v>D4*6</v>
      </c>
      <c r="Q21" s="47">
        <f t="shared" si="6"/>
        <v>33333333.33</v>
      </c>
      <c r="R21" s="49"/>
      <c r="S21" s="50"/>
      <c r="T21" s="50"/>
      <c r="U21" s="50"/>
      <c r="V21" s="50"/>
      <c r="W21" s="50"/>
      <c r="X21" s="50"/>
      <c r="Y21" s="50"/>
      <c r="Z21" s="50"/>
      <c r="AA21" s="50"/>
    </row>
    <row r="22" ht="18.75" customHeight="1">
      <c r="A22" s="41"/>
      <c r="B22" s="42">
        <f t="shared" si="7"/>
        <v>12</v>
      </c>
      <c r="C22" s="43" t="s">
        <v>48</v>
      </c>
      <c r="D22" s="44" t="s">
        <v>49</v>
      </c>
      <c r="E22" s="45" t="s">
        <v>29</v>
      </c>
      <c r="F22" s="46">
        <v>3.0</v>
      </c>
      <c r="G22" s="46">
        <v>1.0E8</v>
      </c>
      <c r="H22" s="47">
        <f>SUMIF('Nhập'!$J$11:$J$19999,$C22,'Nhập'!$M$11:$M$19999)</f>
        <v>0</v>
      </c>
      <c r="I22" s="47">
        <f>SUMIF('Nhập'!$J$11:$J$19999,$C22,'Nhập'!$O$11:$O$19999)</f>
        <v>0</v>
      </c>
      <c r="J22" s="47">
        <f>SUMIF(Xuat!$I$11:$I$19999,$C22,Xuat!$K$11:$K$19999)</f>
        <v>0</v>
      </c>
      <c r="K22" s="47">
        <f>SUMIF(Xuat!$I$11:$I$19999,$C22,Xuat!$K$11:$K$19999)</f>
        <v>0</v>
      </c>
      <c r="L22" s="47">
        <f t="shared" ref="L22:M22" si="26">F22+H22-J22</f>
        <v>3</v>
      </c>
      <c r="M22" s="47">
        <f t="shared" si="26"/>
        <v>100000000</v>
      </c>
      <c r="N22" s="47">
        <f t="shared" ref="N22:O22" si="27">F22+H22</f>
        <v>3</v>
      </c>
      <c r="O22" s="47">
        <f t="shared" si="27"/>
        <v>100000000</v>
      </c>
      <c r="P22" s="48" t="str">
        <f t="shared" si="5"/>
        <v>ĐCP</v>
      </c>
      <c r="Q22" s="47">
        <f t="shared" si="6"/>
        <v>33333333.33</v>
      </c>
      <c r="R22" s="49"/>
      <c r="S22" s="50"/>
      <c r="T22" s="50"/>
      <c r="U22" s="50"/>
      <c r="V22" s="50"/>
      <c r="W22" s="50"/>
      <c r="X22" s="50"/>
      <c r="Y22" s="50"/>
      <c r="Z22" s="50"/>
      <c r="AA22" s="50"/>
    </row>
    <row r="23" ht="18.75" customHeight="1">
      <c r="A23" s="41"/>
      <c r="B23" s="42">
        <f t="shared" si="7"/>
        <v>13</v>
      </c>
      <c r="C23" s="43" t="s">
        <v>50</v>
      </c>
      <c r="D23" s="44" t="s">
        <v>51</v>
      </c>
      <c r="E23" s="45" t="s">
        <v>29</v>
      </c>
      <c r="F23" s="46">
        <v>3.0</v>
      </c>
      <c r="G23" s="46">
        <v>1.0E8</v>
      </c>
      <c r="H23" s="47">
        <f>SUMIF('Nhập'!$J$11:$J$19999,$C23,'Nhập'!$M$11:$M$19999)</f>
        <v>0</v>
      </c>
      <c r="I23" s="47">
        <f>SUMIF('Nhập'!$J$11:$J$19999,$C23,'Nhập'!$O$11:$O$19999)</f>
        <v>0</v>
      </c>
      <c r="J23" s="47">
        <f>SUMIF(Xuat!$I$11:$I$19999,$C23,Xuat!$K$11:$K$19999)</f>
        <v>0</v>
      </c>
      <c r="K23" s="47">
        <f>SUMIF(Xuat!$I$11:$I$19999,$C23,Xuat!$K$11:$K$19999)</f>
        <v>0</v>
      </c>
      <c r="L23" s="47">
        <f t="shared" ref="L23:M23" si="28">F23+H23-J23</f>
        <v>3</v>
      </c>
      <c r="M23" s="47">
        <f t="shared" si="28"/>
        <v>100000000</v>
      </c>
      <c r="N23" s="47">
        <f t="shared" ref="N23:O23" si="29">F23+H23</f>
        <v>3</v>
      </c>
      <c r="O23" s="47">
        <f t="shared" si="29"/>
        <v>100000000</v>
      </c>
      <c r="P23" s="48" t="str">
        <f t="shared" si="5"/>
        <v>ĐH</v>
      </c>
      <c r="Q23" s="47">
        <f t="shared" si="6"/>
        <v>33333333.33</v>
      </c>
      <c r="R23" s="49"/>
      <c r="S23" s="50"/>
      <c r="T23" s="50"/>
      <c r="U23" s="50"/>
      <c r="V23" s="50"/>
      <c r="W23" s="50"/>
      <c r="X23" s="50"/>
      <c r="Y23" s="50"/>
      <c r="Z23" s="50"/>
      <c r="AA23" s="50"/>
    </row>
    <row r="24" ht="18.75" customHeight="1">
      <c r="A24" s="41"/>
      <c r="B24" s="42">
        <f t="shared" si="7"/>
        <v>14</v>
      </c>
      <c r="C24" s="43" t="s">
        <v>52</v>
      </c>
      <c r="D24" s="44" t="s">
        <v>53</v>
      </c>
      <c r="E24" s="45" t="s">
        <v>32</v>
      </c>
      <c r="F24" s="46">
        <v>3.0</v>
      </c>
      <c r="G24" s="46">
        <v>1.0E8</v>
      </c>
      <c r="H24" s="47">
        <f>SUMIF('Nhập'!$J$11:$J$19999,$C24,'Nhập'!$M$11:$M$19999)</f>
        <v>0</v>
      </c>
      <c r="I24" s="47">
        <f>SUMIF('Nhập'!$J$11:$J$19999,$C24,'Nhập'!$O$11:$O$19999)</f>
        <v>0</v>
      </c>
      <c r="J24" s="47">
        <f>SUMIF(Xuat!$I$11:$I$19999,$C24,Xuat!$K$11:$K$19999)</f>
        <v>0</v>
      </c>
      <c r="K24" s="47">
        <f>SUMIF(Xuat!$I$11:$I$19999,$C24,Xuat!$K$11:$K$19999)</f>
        <v>0</v>
      </c>
      <c r="L24" s="47">
        <f t="shared" ref="L24:M24" si="30">F24+H24-J24</f>
        <v>3</v>
      </c>
      <c r="M24" s="47">
        <f t="shared" si="30"/>
        <v>100000000</v>
      </c>
      <c r="N24" s="47">
        <f t="shared" ref="N24:O24" si="31">F24+H24</f>
        <v>3</v>
      </c>
      <c r="O24" s="47">
        <f t="shared" si="31"/>
        <v>100000000</v>
      </c>
      <c r="P24" s="48" t="str">
        <f t="shared" si="5"/>
        <v>ĐCL</v>
      </c>
      <c r="Q24" s="47">
        <f t="shared" si="6"/>
        <v>33333333.33</v>
      </c>
      <c r="R24" s="49"/>
      <c r="S24" s="50"/>
      <c r="T24" s="50"/>
      <c r="U24" s="50"/>
      <c r="V24" s="50"/>
      <c r="W24" s="50"/>
      <c r="X24" s="50"/>
      <c r="Y24" s="50"/>
      <c r="Z24" s="50"/>
      <c r="AA24" s="50"/>
    </row>
    <row r="25" ht="18.75" customHeight="1">
      <c r="A25" s="41"/>
      <c r="B25" s="42">
        <f t="shared" si="7"/>
        <v>15</v>
      </c>
      <c r="C25" s="43" t="s">
        <v>54</v>
      </c>
      <c r="D25" s="44" t="s">
        <v>55</v>
      </c>
      <c r="E25" s="45" t="s">
        <v>32</v>
      </c>
      <c r="F25" s="46">
        <v>3.0</v>
      </c>
      <c r="G25" s="46">
        <v>1.0E8</v>
      </c>
      <c r="H25" s="47">
        <f>SUMIF('Nhập'!$J$11:$J$19999,$C25,'Nhập'!$M$11:$M$19999)</f>
        <v>0</v>
      </c>
      <c r="I25" s="47">
        <f>SUMIF('Nhập'!$J$11:$J$19999,$C25,'Nhập'!$O$11:$O$19999)</f>
        <v>0</v>
      </c>
      <c r="J25" s="47">
        <f>SUMIF(Xuat!$I$11:$I$19999,$C25,Xuat!$K$11:$K$19999)</f>
        <v>0</v>
      </c>
      <c r="K25" s="47">
        <f>SUMIF(Xuat!$I$11:$I$19999,$C25,Xuat!$K$11:$K$19999)</f>
        <v>0</v>
      </c>
      <c r="L25" s="47">
        <f t="shared" ref="L25:M25" si="32">F25+H25-J25</f>
        <v>3</v>
      </c>
      <c r="M25" s="47">
        <f t="shared" si="32"/>
        <v>100000000</v>
      </c>
      <c r="N25" s="47">
        <f t="shared" ref="N25:O25" si="33">F25+H25</f>
        <v>3</v>
      </c>
      <c r="O25" s="47">
        <f t="shared" si="33"/>
        <v>100000000</v>
      </c>
      <c r="P25" s="48" t="str">
        <f t="shared" si="5"/>
        <v>Đd</v>
      </c>
      <c r="Q25" s="47">
        <f t="shared" si="6"/>
        <v>33333333.33</v>
      </c>
      <c r="R25" s="49"/>
      <c r="S25" s="50"/>
      <c r="T25" s="50"/>
      <c r="U25" s="50"/>
      <c r="V25" s="50"/>
      <c r="W25" s="50"/>
      <c r="X25" s="50"/>
      <c r="Y25" s="50"/>
      <c r="Z25" s="50"/>
      <c r="AA25" s="50"/>
    </row>
    <row r="26" ht="18.75" customHeight="1">
      <c r="A26" s="41"/>
      <c r="B26" s="42">
        <f t="shared" si="7"/>
        <v>16</v>
      </c>
      <c r="C26" s="43" t="s">
        <v>56</v>
      </c>
      <c r="D26" s="44" t="s">
        <v>57</v>
      </c>
      <c r="E26" s="45" t="s">
        <v>58</v>
      </c>
      <c r="F26" s="46">
        <v>3.0</v>
      </c>
      <c r="G26" s="46">
        <v>1.0E8</v>
      </c>
      <c r="H26" s="47">
        <f>SUMIF('Nhập'!$J$11:$J$19999,$C26,'Nhập'!$M$11:$M$19999)</f>
        <v>0</v>
      </c>
      <c r="I26" s="47">
        <f>SUMIF('Nhập'!$J$11:$J$19999,$C26,'Nhập'!$O$11:$O$19999)</f>
        <v>0</v>
      </c>
      <c r="J26" s="47">
        <f>SUMIF(Xuat!$I$11:$I$19999,$C26,Xuat!$K$11:$K$19999)</f>
        <v>0</v>
      </c>
      <c r="K26" s="47">
        <f>SUMIF(Xuat!$I$11:$I$19999,$C26,Xuat!$K$11:$K$19999)</f>
        <v>0</v>
      </c>
      <c r="L26" s="47">
        <f t="shared" ref="L26:M26" si="34">F26+H26-J26</f>
        <v>3</v>
      </c>
      <c r="M26" s="47">
        <f t="shared" si="34"/>
        <v>100000000</v>
      </c>
      <c r="N26" s="47">
        <f t="shared" ref="N26:O26" si="35">F26+H26</f>
        <v>3</v>
      </c>
      <c r="O26" s="47">
        <f t="shared" si="35"/>
        <v>100000000</v>
      </c>
      <c r="P26" s="48" t="str">
        <f t="shared" si="5"/>
        <v>G20*25</v>
      </c>
      <c r="Q26" s="47">
        <f t="shared" si="6"/>
        <v>33333333.33</v>
      </c>
      <c r="R26" s="49"/>
      <c r="S26" s="50"/>
      <c r="T26" s="50"/>
      <c r="U26" s="50"/>
      <c r="V26" s="50"/>
      <c r="W26" s="50"/>
      <c r="X26" s="50"/>
      <c r="Y26" s="50"/>
      <c r="Z26" s="50"/>
      <c r="AA26" s="50"/>
    </row>
    <row r="27" ht="18.75" customHeight="1">
      <c r="A27" s="41"/>
      <c r="B27" s="42">
        <f t="shared" si="7"/>
        <v>17</v>
      </c>
      <c r="C27" s="43" t="s">
        <v>59</v>
      </c>
      <c r="D27" s="44" t="s">
        <v>60</v>
      </c>
      <c r="E27" s="45" t="s">
        <v>61</v>
      </c>
      <c r="F27" s="46">
        <v>3.0</v>
      </c>
      <c r="G27" s="46">
        <v>1.0E8</v>
      </c>
      <c r="H27" s="47">
        <f>SUMIF('Nhập'!$J$11:$J$19999,$C27,'Nhập'!$M$11:$M$19999)</f>
        <v>0</v>
      </c>
      <c r="I27" s="47">
        <f>SUMIF('Nhập'!$J$11:$J$19999,$C27,'Nhập'!$O$11:$O$19999)</f>
        <v>0</v>
      </c>
      <c r="J27" s="47">
        <f>SUMIF(Xuat!$I$11:$I$19999,$C27,Xuat!$K$11:$K$19999)</f>
        <v>0</v>
      </c>
      <c r="K27" s="47">
        <f>SUMIF(Xuat!$I$11:$I$19999,$C27,Xuat!$K$11:$K$19999)</f>
        <v>0</v>
      </c>
      <c r="L27" s="47">
        <f t="shared" ref="L27:M27" si="36">F27+H27-J27</f>
        <v>3</v>
      </c>
      <c r="M27" s="47">
        <f t="shared" si="36"/>
        <v>100000000</v>
      </c>
      <c r="N27" s="47">
        <f t="shared" ref="N27:O27" si="37">F27+H27</f>
        <v>3</v>
      </c>
      <c r="O27" s="47">
        <f t="shared" si="37"/>
        <v>100000000</v>
      </c>
      <c r="P27" s="48" t="str">
        <f t="shared" si="5"/>
        <v>GC 65*10</v>
      </c>
      <c r="Q27" s="47">
        <f t="shared" si="6"/>
        <v>33333333.33</v>
      </c>
      <c r="R27" s="49"/>
      <c r="S27" s="50"/>
      <c r="T27" s="50"/>
      <c r="U27" s="50"/>
      <c r="V27" s="50"/>
      <c r="W27" s="50"/>
      <c r="X27" s="50"/>
      <c r="Y27" s="50"/>
      <c r="Z27" s="50"/>
      <c r="AA27" s="50"/>
    </row>
    <row r="28" ht="18.75" customHeight="1">
      <c r="A28" s="41"/>
      <c r="B28" s="42">
        <f t="shared" si="7"/>
        <v>18</v>
      </c>
      <c r="C28" s="43" t="s">
        <v>62</v>
      </c>
      <c r="D28" s="44" t="s">
        <v>63</v>
      </c>
      <c r="E28" s="45" t="s">
        <v>58</v>
      </c>
      <c r="F28" s="51">
        <v>4.0</v>
      </c>
      <c r="G28" s="46">
        <v>1.0E8</v>
      </c>
      <c r="H28" s="47">
        <f>SUMIF('Nhập'!$J$11:$J$19999,$C28,'Nhập'!$M$11:$M$19999)</f>
        <v>0</v>
      </c>
      <c r="I28" s="47">
        <f>SUMIF('Nhập'!$J$11:$J$19999,$C28,'Nhập'!$O$11:$O$19999)</f>
        <v>0</v>
      </c>
      <c r="J28" s="47">
        <f>SUMIF(Xuat!$I$11:$I$19999,$C28,Xuat!$K$11:$K$19999)</f>
        <v>0</v>
      </c>
      <c r="K28" s="47">
        <f>SUMIF(Xuat!$I$11:$I$19999,$C28,Xuat!$K$11:$K$19999)</f>
        <v>0</v>
      </c>
      <c r="L28" s="47">
        <f t="shared" ref="L28:M28" si="38">F28+H28-J28</f>
        <v>4</v>
      </c>
      <c r="M28" s="47">
        <f t="shared" si="38"/>
        <v>100000000</v>
      </c>
      <c r="N28" s="47">
        <f t="shared" ref="N28:O28" si="39">F28+H28</f>
        <v>4</v>
      </c>
      <c r="O28" s="47">
        <f t="shared" si="39"/>
        <v>100000000</v>
      </c>
      <c r="P28" s="48" t="str">
        <f t="shared" si="5"/>
        <v>GM 25*25</v>
      </c>
      <c r="Q28" s="47">
        <f t="shared" si="6"/>
        <v>25000000</v>
      </c>
      <c r="R28" s="49"/>
      <c r="S28" s="50"/>
      <c r="T28" s="50"/>
      <c r="U28" s="50"/>
      <c r="V28" s="50"/>
      <c r="W28" s="50"/>
      <c r="X28" s="50"/>
      <c r="Y28" s="50"/>
      <c r="Z28" s="50"/>
      <c r="AA28" s="50"/>
    </row>
    <row r="29" ht="18.75" customHeight="1">
      <c r="A29" s="41"/>
      <c r="B29" s="42">
        <f t="shared" si="7"/>
        <v>19</v>
      </c>
      <c r="C29" s="43" t="s">
        <v>64</v>
      </c>
      <c r="D29" s="44" t="s">
        <v>65</v>
      </c>
      <c r="E29" s="45" t="s">
        <v>58</v>
      </c>
      <c r="F29" s="51">
        <v>4.0</v>
      </c>
      <c r="G29" s="46">
        <v>1.0E8</v>
      </c>
      <c r="H29" s="47">
        <f>SUMIF('Nhập'!$J$11:$J$19999,$C29,'Nhập'!$M$11:$M$19999)</f>
        <v>0</v>
      </c>
      <c r="I29" s="47">
        <f>SUMIF('Nhập'!$J$11:$J$19999,$C29,'Nhập'!$O$11:$O$19999)</f>
        <v>0</v>
      </c>
      <c r="J29" s="47">
        <f>SUMIF(Xuat!$I$11:$I$19999,$C29,Xuat!$K$11:$K$19999)</f>
        <v>0</v>
      </c>
      <c r="K29" s="47">
        <f>SUMIF(Xuat!$I$11:$I$19999,$C29,Xuat!$K$11:$K$19999)</f>
        <v>0</v>
      </c>
      <c r="L29" s="47">
        <f t="shared" ref="L29:M29" si="40">F29+H29-J29</f>
        <v>4</v>
      </c>
      <c r="M29" s="47">
        <f t="shared" si="40"/>
        <v>100000000</v>
      </c>
      <c r="N29" s="47">
        <f t="shared" ref="N29:O29" si="41">F29+H29</f>
        <v>4</v>
      </c>
      <c r="O29" s="47">
        <f t="shared" si="41"/>
        <v>100000000</v>
      </c>
      <c r="P29" s="48" t="str">
        <f t="shared" si="5"/>
        <v>GM 25*40</v>
      </c>
      <c r="Q29" s="47">
        <f t="shared" si="6"/>
        <v>25000000</v>
      </c>
      <c r="R29" s="49"/>
      <c r="S29" s="50"/>
      <c r="T29" s="50"/>
      <c r="U29" s="50"/>
      <c r="V29" s="50"/>
      <c r="W29" s="50"/>
      <c r="X29" s="50"/>
      <c r="Y29" s="50"/>
      <c r="Z29" s="50"/>
      <c r="AA29" s="50"/>
    </row>
    <row r="30" ht="18.75" customHeight="1">
      <c r="A30" s="41"/>
      <c r="B30" s="42">
        <f t="shared" si="7"/>
        <v>20</v>
      </c>
      <c r="C30" s="43" t="s">
        <v>66</v>
      </c>
      <c r="D30" s="44" t="s">
        <v>67</v>
      </c>
      <c r="E30" s="45" t="s">
        <v>58</v>
      </c>
      <c r="F30" s="51">
        <v>4.0</v>
      </c>
      <c r="G30" s="46">
        <v>1.0E8</v>
      </c>
      <c r="H30" s="47">
        <f>SUMIF('Nhập'!$J$11:$J$19999,$C30,'Nhập'!$M$11:$M$19999)</f>
        <v>0</v>
      </c>
      <c r="I30" s="47">
        <f>SUMIF('Nhập'!$J$11:$J$19999,$C30,'Nhập'!$O$11:$O$19999)</f>
        <v>0</v>
      </c>
      <c r="J30" s="47">
        <f>SUMIF(Xuat!$I$11:$I$19999,$C30,Xuat!$K$11:$K$19999)</f>
        <v>0</v>
      </c>
      <c r="K30" s="47">
        <f>SUMIF(Xuat!$I$11:$I$19999,$C30,Xuat!$K$11:$K$19999)</f>
        <v>0</v>
      </c>
      <c r="L30" s="47">
        <f t="shared" ref="L30:M30" si="42">F30+H30-J30</f>
        <v>4</v>
      </c>
      <c r="M30" s="47">
        <f t="shared" si="42"/>
        <v>100000000</v>
      </c>
      <c r="N30" s="47">
        <f t="shared" ref="N30:O30" si="43">F30+H30</f>
        <v>4</v>
      </c>
      <c r="O30" s="47">
        <f t="shared" si="43"/>
        <v>100000000</v>
      </c>
      <c r="P30" s="48" t="str">
        <f t="shared" si="5"/>
        <v>GM 40*40</v>
      </c>
      <c r="Q30" s="47">
        <f t="shared" si="6"/>
        <v>25000000</v>
      </c>
      <c r="R30" s="49"/>
      <c r="S30" s="50"/>
      <c r="T30" s="50"/>
      <c r="U30" s="50"/>
      <c r="V30" s="50"/>
      <c r="W30" s="50"/>
      <c r="X30" s="50"/>
      <c r="Y30" s="50"/>
      <c r="Z30" s="50"/>
      <c r="AA30" s="50"/>
    </row>
    <row r="31" ht="18.75" customHeight="1">
      <c r="A31" s="41"/>
      <c r="B31" s="42">
        <f t="shared" si="7"/>
        <v>21</v>
      </c>
      <c r="C31" s="43" t="s">
        <v>68</v>
      </c>
      <c r="D31" s="44" t="s">
        <v>69</v>
      </c>
      <c r="E31" s="45" t="s">
        <v>58</v>
      </c>
      <c r="F31" s="51">
        <v>4.0</v>
      </c>
      <c r="G31" s="46">
        <v>1.0E8</v>
      </c>
      <c r="H31" s="47">
        <f>SUMIF('Nhập'!$J$11:$J$19999,$C31,'Nhập'!$M$11:$M$19999)</f>
        <v>0</v>
      </c>
      <c r="I31" s="47">
        <f>SUMIF('Nhập'!$J$11:$J$19999,$C31,'Nhập'!$O$11:$O$19999)</f>
        <v>0</v>
      </c>
      <c r="J31" s="47">
        <f>SUMIF(Xuat!$I$11:$I$19999,$C31,Xuat!$K$11:$K$19999)</f>
        <v>0</v>
      </c>
      <c r="K31" s="47">
        <f>SUMIF(Xuat!$I$11:$I$19999,$C31,Xuat!$K$11:$K$19999)</f>
        <v>0</v>
      </c>
      <c r="L31" s="47">
        <f t="shared" ref="L31:M31" si="44">F31+H31-J31</f>
        <v>4</v>
      </c>
      <c r="M31" s="47">
        <f t="shared" si="44"/>
        <v>100000000</v>
      </c>
      <c r="N31" s="47">
        <f t="shared" ref="N31:O31" si="45">F31+H31</f>
        <v>4</v>
      </c>
      <c r="O31" s="47">
        <f t="shared" si="45"/>
        <v>100000000</v>
      </c>
      <c r="P31" s="48" t="str">
        <f t="shared" si="5"/>
        <v>Gop</v>
      </c>
      <c r="Q31" s="47">
        <f t="shared" si="6"/>
        <v>25000000</v>
      </c>
      <c r="R31" s="49"/>
      <c r="S31" s="50"/>
      <c r="T31" s="50"/>
      <c r="U31" s="50"/>
      <c r="V31" s="50"/>
      <c r="W31" s="50"/>
      <c r="X31" s="50"/>
      <c r="Y31" s="50"/>
      <c r="Z31" s="50"/>
      <c r="AA31" s="50"/>
    </row>
    <row r="32" ht="18.75" customHeight="1">
      <c r="A32" s="41"/>
      <c r="B32" s="42">
        <f t="shared" si="7"/>
        <v>22</v>
      </c>
      <c r="C32" s="43" t="s">
        <v>70</v>
      </c>
      <c r="D32" s="44" t="s">
        <v>71</v>
      </c>
      <c r="E32" s="45" t="s">
        <v>61</v>
      </c>
      <c r="F32" s="51">
        <v>4.0</v>
      </c>
      <c r="G32" s="46">
        <v>1.0E8</v>
      </c>
      <c r="H32" s="47">
        <f>SUMIF('Nhập'!$J$11:$J$19999,$C32,'Nhập'!$M$11:$M$19999)</f>
        <v>0</v>
      </c>
      <c r="I32" s="47">
        <f>SUMIF('Nhập'!$J$11:$J$19999,$C32,'Nhập'!$O$11:$O$19999)</f>
        <v>0</v>
      </c>
      <c r="J32" s="47">
        <f>SUMIF(Xuat!$I$11:$I$19999,$C32,Xuat!$K$11:$K$19999)</f>
        <v>0</v>
      </c>
      <c r="K32" s="47">
        <f>SUMIF(Xuat!$I$11:$I$19999,$C32,Xuat!$K$11:$K$19999)</f>
        <v>0</v>
      </c>
      <c r="L32" s="47">
        <f t="shared" ref="L32:M32" si="46">F32+H32-J32</f>
        <v>4</v>
      </c>
      <c r="M32" s="47">
        <f t="shared" si="46"/>
        <v>100000000</v>
      </c>
      <c r="N32" s="47">
        <f t="shared" ref="N32:O32" si="47">F32+H32</f>
        <v>4</v>
      </c>
      <c r="O32" s="47">
        <f t="shared" si="47"/>
        <v>100000000</v>
      </c>
      <c r="P32" s="48" t="str">
        <f t="shared" si="5"/>
        <v>GT 4*8</v>
      </c>
      <c r="Q32" s="47">
        <f t="shared" si="6"/>
        <v>25000000</v>
      </c>
      <c r="R32" s="49"/>
      <c r="S32" s="50"/>
      <c r="T32" s="50"/>
      <c r="U32" s="50"/>
      <c r="V32" s="50"/>
      <c r="W32" s="50"/>
      <c r="X32" s="50"/>
      <c r="Y32" s="50"/>
      <c r="Z32" s="50"/>
      <c r="AA32" s="50"/>
    </row>
    <row r="33" ht="18.75" customHeight="1">
      <c r="A33" s="41"/>
      <c r="B33" s="42">
        <f t="shared" si="7"/>
        <v>23</v>
      </c>
      <c r="C33" s="43" t="s">
        <v>72</v>
      </c>
      <c r="D33" s="44" t="s">
        <v>73</v>
      </c>
      <c r="E33" s="45" t="s">
        <v>58</v>
      </c>
      <c r="F33" s="51">
        <v>4.0</v>
      </c>
      <c r="G33" s="46">
        <v>1.0E8</v>
      </c>
      <c r="H33" s="47">
        <f>SUMIF('Nhập'!$J$11:$J$19999,$C33,'Nhập'!$M$11:$M$19999)</f>
        <v>0</v>
      </c>
      <c r="I33" s="47">
        <f>SUMIF('Nhập'!$J$11:$J$19999,$C33,'Nhập'!$O$11:$O$19999)</f>
        <v>0</v>
      </c>
      <c r="J33" s="47">
        <f>SUMIF(Xuat!$I$11:$I$19999,$C33,Xuat!$K$11:$K$19999)</f>
        <v>0</v>
      </c>
      <c r="K33" s="47">
        <f>SUMIF(Xuat!$I$11:$I$19999,$C33,Xuat!$K$11:$K$19999)</f>
        <v>0</v>
      </c>
      <c r="L33" s="47">
        <f t="shared" ref="L33:M33" si="48">F33+H33-J33</f>
        <v>4</v>
      </c>
      <c r="M33" s="47">
        <f t="shared" si="48"/>
        <v>100000000</v>
      </c>
      <c r="N33" s="47">
        <f t="shared" ref="N33:O33" si="49">F33+H33</f>
        <v>4</v>
      </c>
      <c r="O33" s="47">
        <f t="shared" si="49"/>
        <v>100000000</v>
      </c>
      <c r="P33" s="48" t="str">
        <f t="shared" si="5"/>
        <v>G V24 25*40</v>
      </c>
      <c r="Q33" s="47">
        <f t="shared" si="6"/>
        <v>25000000</v>
      </c>
      <c r="R33" s="49"/>
      <c r="S33" s="50"/>
      <c r="T33" s="50"/>
      <c r="U33" s="50"/>
      <c r="V33" s="50"/>
      <c r="W33" s="50"/>
      <c r="X33" s="50"/>
      <c r="Y33" s="50"/>
      <c r="Z33" s="50"/>
      <c r="AA33" s="50"/>
    </row>
    <row r="34" ht="18.75" customHeight="1">
      <c r="A34" s="41"/>
      <c r="B34" s="42">
        <f t="shared" si="7"/>
        <v>24</v>
      </c>
      <c r="C34" s="43" t="s">
        <v>74</v>
      </c>
      <c r="D34" s="44" t="s">
        <v>75</v>
      </c>
      <c r="E34" s="45" t="s">
        <v>29</v>
      </c>
      <c r="F34" s="51">
        <v>4.0</v>
      </c>
      <c r="G34" s="46">
        <v>1.0E8</v>
      </c>
      <c r="H34" s="47">
        <f>SUMIF('Nhập'!$J$11:$J$19999,$C34,'Nhập'!$M$11:$M$19999)</f>
        <v>0</v>
      </c>
      <c r="I34" s="47">
        <f>SUMIF('Nhập'!$J$11:$J$19999,$C34,'Nhập'!$O$11:$O$19999)</f>
        <v>0</v>
      </c>
      <c r="J34" s="47">
        <f>SUMIF(Xuat!$I$11:$I$19999,$C34,Xuat!$K$11:$K$19999)</f>
        <v>0</v>
      </c>
      <c r="K34" s="47">
        <f>SUMIF(Xuat!$I$11:$I$19999,$C34,Xuat!$K$11:$K$19999)</f>
        <v>0</v>
      </c>
      <c r="L34" s="47">
        <f t="shared" ref="L34:M34" si="50">F34+H34-J34</f>
        <v>4</v>
      </c>
      <c r="M34" s="47">
        <f t="shared" si="50"/>
        <v>100000000</v>
      </c>
      <c r="N34" s="47">
        <f t="shared" ref="N34:O34" si="51">F34+H34</f>
        <v>4</v>
      </c>
      <c r="O34" s="47">
        <f t="shared" si="51"/>
        <v>100000000</v>
      </c>
      <c r="P34" s="48" t="str">
        <f t="shared" si="5"/>
        <v>GC</v>
      </c>
      <c r="Q34" s="47">
        <f t="shared" si="6"/>
        <v>25000000</v>
      </c>
      <c r="R34" s="49"/>
      <c r="S34" s="50"/>
      <c r="T34" s="50"/>
      <c r="U34" s="50"/>
      <c r="V34" s="50"/>
      <c r="W34" s="50"/>
      <c r="X34" s="50"/>
      <c r="Y34" s="50"/>
      <c r="Z34" s="50"/>
      <c r="AA34" s="50"/>
    </row>
    <row r="35" ht="18.75" customHeight="1">
      <c r="A35" s="41"/>
      <c r="B35" s="42">
        <f t="shared" si="7"/>
        <v>25</v>
      </c>
      <c r="C35" s="43" t="s">
        <v>76</v>
      </c>
      <c r="D35" s="44" t="s">
        <v>77</v>
      </c>
      <c r="E35" s="45" t="s">
        <v>29</v>
      </c>
      <c r="F35" s="51">
        <v>4.0</v>
      </c>
      <c r="G35" s="46">
        <v>1.0E8</v>
      </c>
      <c r="H35" s="47">
        <f>SUMIF('Nhập'!$J$11:$J$19999,$C35,'Nhập'!$M$11:$M$19999)</f>
        <v>0</v>
      </c>
      <c r="I35" s="47">
        <f>SUMIF('Nhập'!$J$11:$J$19999,$C35,'Nhập'!$O$11:$O$19999)</f>
        <v>0</v>
      </c>
      <c r="J35" s="47">
        <f>SUMIF(Xuat!$I$11:$I$19999,$C35,Xuat!$K$11:$K$19999)</f>
        <v>0</v>
      </c>
      <c r="K35" s="47">
        <f>SUMIF(Xuat!$I$11:$I$19999,$C35,Xuat!$K$11:$K$19999)</f>
        <v>0</v>
      </c>
      <c r="L35" s="47">
        <f t="shared" ref="L35:M35" si="52">F35+H35-J35</f>
        <v>4</v>
      </c>
      <c r="M35" s="47">
        <f t="shared" si="52"/>
        <v>100000000</v>
      </c>
      <c r="N35" s="47">
        <f t="shared" ref="N35:O35" si="53">F35+H35</f>
        <v>4</v>
      </c>
      <c r="O35" s="47">
        <f t="shared" si="53"/>
        <v>100000000</v>
      </c>
      <c r="P35" s="48" t="str">
        <f t="shared" si="5"/>
        <v>GVK</v>
      </c>
      <c r="Q35" s="47">
        <f t="shared" si="6"/>
        <v>25000000</v>
      </c>
      <c r="R35" s="49"/>
      <c r="S35" s="50"/>
      <c r="T35" s="50"/>
      <c r="U35" s="50"/>
      <c r="V35" s="50"/>
      <c r="W35" s="50"/>
      <c r="X35" s="50"/>
      <c r="Y35" s="50"/>
      <c r="Z35" s="50"/>
      <c r="AA35" s="50"/>
    </row>
    <row r="36" ht="18.75" customHeight="1">
      <c r="A36" s="41"/>
      <c r="B36" s="42">
        <f t="shared" si="7"/>
        <v>26</v>
      </c>
      <c r="C36" s="43" t="s">
        <v>78</v>
      </c>
      <c r="D36" s="44" t="s">
        <v>79</v>
      </c>
      <c r="E36" s="45" t="s">
        <v>29</v>
      </c>
      <c r="F36" s="51">
        <v>4.0</v>
      </c>
      <c r="G36" s="46">
        <v>1.0E8</v>
      </c>
      <c r="H36" s="47">
        <f>SUMIF('Nhập'!$J$11:$J$19999,$C36,'Nhập'!$M$11:$M$19999)</f>
        <v>0</v>
      </c>
      <c r="I36" s="47">
        <f>SUMIF('Nhập'!$J$11:$J$19999,$C36,'Nhập'!$O$11:$O$19999)</f>
        <v>0</v>
      </c>
      <c r="J36" s="47">
        <f>SUMIF(Xuat!$I$11:$I$19999,$C36,Xuat!$K$11:$K$19999)</f>
        <v>0</v>
      </c>
      <c r="K36" s="47">
        <f>SUMIF(Xuat!$I$11:$I$19999,$C36,Xuat!$K$11:$K$19999)</f>
        <v>0</v>
      </c>
      <c r="L36" s="47">
        <f t="shared" ref="L36:M36" si="54">F36+H36-J36</f>
        <v>4</v>
      </c>
      <c r="M36" s="47">
        <f t="shared" si="54"/>
        <v>100000000</v>
      </c>
      <c r="N36" s="47">
        <f t="shared" ref="N36:O36" si="55">F36+H36</f>
        <v>4</v>
      </c>
      <c r="O36" s="47">
        <f t="shared" si="55"/>
        <v>100000000</v>
      </c>
      <c r="P36" s="48" t="str">
        <f t="shared" si="5"/>
        <v>GVKCT</v>
      </c>
      <c r="Q36" s="47">
        <f t="shared" si="6"/>
        <v>25000000</v>
      </c>
      <c r="R36" s="49"/>
      <c r="S36" s="50"/>
      <c r="T36" s="50"/>
      <c r="U36" s="50"/>
      <c r="V36" s="50"/>
      <c r="W36" s="50"/>
      <c r="X36" s="50"/>
      <c r="Y36" s="50"/>
      <c r="Z36" s="50"/>
      <c r="AA36" s="50"/>
    </row>
    <row r="37" ht="18.75" customHeight="1">
      <c r="A37" s="41"/>
      <c r="B37" s="42">
        <f t="shared" si="7"/>
        <v>27</v>
      </c>
      <c r="C37" s="43" t="s">
        <v>80</v>
      </c>
      <c r="D37" s="44" t="s">
        <v>81</v>
      </c>
      <c r="E37" s="45" t="s">
        <v>29</v>
      </c>
      <c r="F37" s="51">
        <v>4.0</v>
      </c>
      <c r="G37" s="46">
        <v>1.0E8</v>
      </c>
      <c r="H37" s="47">
        <f>SUMIF('Nhập'!$J$11:$J$19999,$C37,'Nhập'!$M$11:$M$19999)</f>
        <v>0</v>
      </c>
      <c r="I37" s="47">
        <f>SUMIF('Nhập'!$J$11:$J$19999,$C37,'Nhập'!$O$11:$O$19999)</f>
        <v>0</v>
      </c>
      <c r="J37" s="47">
        <f>SUMIF(Xuat!$I$11:$I$19999,$C37,Xuat!$K$11:$K$19999)</f>
        <v>0</v>
      </c>
      <c r="K37" s="47">
        <f>SUMIF(Xuat!$I$11:$I$19999,$C37,Xuat!$K$11:$K$19999)</f>
        <v>0</v>
      </c>
      <c r="L37" s="47">
        <f t="shared" ref="L37:M37" si="56">F37+H37-J37</f>
        <v>4</v>
      </c>
      <c r="M37" s="47">
        <f t="shared" si="56"/>
        <v>100000000</v>
      </c>
      <c r="N37" s="47">
        <f t="shared" ref="N37:O37" si="57">F37+H37</f>
        <v>4</v>
      </c>
      <c r="O37" s="47">
        <f t="shared" si="57"/>
        <v>100000000</v>
      </c>
      <c r="P37" s="48" t="str">
        <f t="shared" si="5"/>
        <v>GVKC</v>
      </c>
      <c r="Q37" s="47">
        <f t="shared" si="6"/>
        <v>25000000</v>
      </c>
      <c r="R37" s="49"/>
      <c r="S37" s="50"/>
      <c r="T37" s="50"/>
      <c r="U37" s="50"/>
      <c r="V37" s="50"/>
      <c r="W37" s="50"/>
      <c r="X37" s="50"/>
      <c r="Y37" s="50"/>
      <c r="Z37" s="50"/>
      <c r="AA37" s="50"/>
    </row>
    <row r="38" ht="18.75" customHeight="1">
      <c r="A38" s="41"/>
      <c r="B38" s="42">
        <f t="shared" si="7"/>
        <v>28</v>
      </c>
      <c r="C38" s="43" t="s">
        <v>82</v>
      </c>
      <c r="D38" s="44" t="s">
        <v>83</v>
      </c>
      <c r="E38" s="45" t="s">
        <v>39</v>
      </c>
      <c r="F38" s="51">
        <v>4.0</v>
      </c>
      <c r="G38" s="46">
        <v>1.0E8</v>
      </c>
      <c r="H38" s="47">
        <f>SUMIF('Nhập'!$J$11:$J$19999,$C38,'Nhập'!$M$11:$M$19999)</f>
        <v>0</v>
      </c>
      <c r="I38" s="47">
        <f>SUMIF('Nhập'!$J$11:$J$19999,$C38,'Nhập'!$O$11:$O$19999)</f>
        <v>0</v>
      </c>
      <c r="J38" s="47">
        <f>SUMIF(Xuat!$I$11:$I$19999,$C38,Xuat!$K$11:$K$19999)</f>
        <v>0</v>
      </c>
      <c r="K38" s="47">
        <f>SUMIF(Xuat!$I$11:$I$19999,$C38,Xuat!$K$11:$K$19999)</f>
        <v>0</v>
      </c>
      <c r="L38" s="47">
        <f t="shared" ref="L38:M38" si="58">F38+H38-J38</f>
        <v>4</v>
      </c>
      <c r="M38" s="47">
        <f t="shared" si="58"/>
        <v>100000000</v>
      </c>
      <c r="N38" s="47">
        <f t="shared" ref="N38:O38" si="59">F38+H38</f>
        <v>4</v>
      </c>
      <c r="O38" s="47">
        <f t="shared" si="59"/>
        <v>100000000</v>
      </c>
      <c r="P38" s="48" t="str">
        <f t="shared" si="5"/>
        <v>GS</v>
      </c>
      <c r="Q38" s="47">
        <f t="shared" si="6"/>
        <v>25000000</v>
      </c>
      <c r="R38" s="49"/>
      <c r="S38" s="50"/>
      <c r="T38" s="50"/>
      <c r="U38" s="50"/>
      <c r="V38" s="50"/>
      <c r="W38" s="50"/>
      <c r="X38" s="50"/>
      <c r="Y38" s="50"/>
      <c r="Z38" s="50"/>
      <c r="AA38" s="50"/>
    </row>
    <row r="39" ht="18.75" customHeight="1">
      <c r="A39" s="41"/>
      <c r="B39" s="42">
        <f t="shared" si="7"/>
        <v>29</v>
      </c>
      <c r="C39" s="43" t="s">
        <v>84</v>
      </c>
      <c r="D39" s="44" t="s">
        <v>85</v>
      </c>
      <c r="E39" s="45" t="s">
        <v>32</v>
      </c>
      <c r="F39" s="51">
        <v>4.0</v>
      </c>
      <c r="G39" s="46">
        <v>1.0E8</v>
      </c>
      <c r="H39" s="47">
        <f>SUMIF('Nhập'!$J$11:$J$19999,$C39,'Nhập'!$M$11:$M$19999)</f>
        <v>0</v>
      </c>
      <c r="I39" s="47">
        <f>SUMIF('Nhập'!$J$11:$J$19999,$C39,'Nhập'!$O$11:$O$19999)</f>
        <v>0</v>
      </c>
      <c r="J39" s="47">
        <f>SUMIF(Xuat!$I$11:$I$19999,$C39,Xuat!$K$11:$K$19999)</f>
        <v>0</v>
      </c>
      <c r="K39" s="47">
        <f>SUMIF(Xuat!$I$11:$I$19999,$C39,Xuat!$K$11:$K$19999)</f>
        <v>0</v>
      </c>
      <c r="L39" s="47">
        <f t="shared" ref="L39:M39" si="60">F39+H39-J39</f>
        <v>4</v>
      </c>
      <c r="M39" s="47">
        <f t="shared" si="60"/>
        <v>100000000</v>
      </c>
      <c r="N39" s="47">
        <f t="shared" ref="N39:O39" si="61">F39+H39</f>
        <v>4</v>
      </c>
      <c r="O39" s="47">
        <f t="shared" si="61"/>
        <v>100000000</v>
      </c>
      <c r="P39" s="48" t="str">
        <f t="shared" si="5"/>
        <v>KB</v>
      </c>
      <c r="Q39" s="47">
        <f t="shared" si="6"/>
        <v>25000000</v>
      </c>
      <c r="R39" s="49"/>
      <c r="S39" s="50"/>
      <c r="T39" s="50"/>
      <c r="U39" s="50"/>
      <c r="V39" s="50"/>
      <c r="W39" s="50"/>
      <c r="X39" s="50"/>
      <c r="Y39" s="50"/>
      <c r="Z39" s="50"/>
      <c r="AA39" s="50"/>
    </row>
    <row r="40" ht="18.75" customHeight="1">
      <c r="A40" s="41"/>
      <c r="B40" s="42">
        <f t="shared" si="7"/>
        <v>30</v>
      </c>
      <c r="C40" s="43" t="s">
        <v>86</v>
      </c>
      <c r="D40" s="44" t="s">
        <v>87</v>
      </c>
      <c r="E40" s="45" t="s">
        <v>32</v>
      </c>
      <c r="F40" s="51">
        <v>4.0</v>
      </c>
      <c r="G40" s="46">
        <v>1.0E8</v>
      </c>
      <c r="H40" s="47">
        <f>SUMIF('Nhập'!$J$11:$J$19999,$C40,'Nhập'!$M$11:$M$19999)</f>
        <v>0</v>
      </c>
      <c r="I40" s="47">
        <f>SUMIF('Nhập'!$J$11:$J$19999,$C40,'Nhập'!$O$11:$O$19999)</f>
        <v>0</v>
      </c>
      <c r="J40" s="47">
        <f>SUMIF(Xuat!$I$11:$I$19999,$C40,Xuat!$K$11:$K$19999)</f>
        <v>0</v>
      </c>
      <c r="K40" s="47">
        <f>SUMIF(Xuat!$I$11:$I$19999,$C40,Xuat!$K$11:$K$19999)</f>
        <v>0</v>
      </c>
      <c r="L40" s="47">
        <f t="shared" ref="L40:M40" si="62">F40+H40-J40</f>
        <v>4</v>
      </c>
      <c r="M40" s="47">
        <f t="shared" si="62"/>
        <v>100000000</v>
      </c>
      <c r="N40" s="47">
        <f t="shared" ref="N40:O40" si="63">F40+H40</f>
        <v>4</v>
      </c>
      <c r="O40" s="47">
        <f t="shared" si="63"/>
        <v>100000000</v>
      </c>
      <c r="P40" s="48" t="str">
        <f t="shared" si="5"/>
        <v>KG</v>
      </c>
      <c r="Q40" s="47">
        <f t="shared" si="6"/>
        <v>25000000</v>
      </c>
      <c r="R40" s="49"/>
      <c r="S40" s="50"/>
      <c r="T40" s="50"/>
      <c r="U40" s="50"/>
      <c r="V40" s="50"/>
      <c r="W40" s="50"/>
      <c r="X40" s="50"/>
      <c r="Y40" s="50"/>
      <c r="Z40" s="50"/>
      <c r="AA40" s="50"/>
    </row>
    <row r="41" ht="18.75" customHeight="1">
      <c r="A41" s="41"/>
      <c r="B41" s="42">
        <f t="shared" si="7"/>
        <v>31</v>
      </c>
      <c r="C41" s="43" t="s">
        <v>88</v>
      </c>
      <c r="D41" s="44" t="s">
        <v>89</v>
      </c>
      <c r="E41" s="45" t="s">
        <v>90</v>
      </c>
      <c r="F41" s="51">
        <v>4.0</v>
      </c>
      <c r="G41" s="46">
        <v>1.0E8</v>
      </c>
      <c r="H41" s="47">
        <f>SUMIF('Nhập'!$J$11:$J$19999,$C41,'Nhập'!$M$11:$M$19999)</f>
        <v>0</v>
      </c>
      <c r="I41" s="47">
        <f>SUMIF('Nhập'!$J$11:$J$19999,$C41,'Nhập'!$O$11:$O$19999)</f>
        <v>0</v>
      </c>
      <c r="J41" s="47">
        <f>SUMIF(Xuat!$I$11:$I$19999,$C41,Xuat!$K$11:$K$19999)</f>
        <v>0</v>
      </c>
      <c r="K41" s="47">
        <f>SUMIF(Xuat!$I$11:$I$19999,$C41,Xuat!$K$11:$K$19999)</f>
        <v>0</v>
      </c>
      <c r="L41" s="47">
        <f t="shared" ref="L41:M41" si="64">F41+H41-J41</f>
        <v>4</v>
      </c>
      <c r="M41" s="47">
        <f t="shared" si="64"/>
        <v>100000000</v>
      </c>
      <c r="N41" s="47">
        <f t="shared" ref="N41:O41" si="65">F41+H41</f>
        <v>4</v>
      </c>
      <c r="O41" s="47">
        <f t="shared" si="65"/>
        <v>100000000</v>
      </c>
      <c r="P41" s="48" t="str">
        <f t="shared" si="5"/>
        <v>KDO 200G</v>
      </c>
      <c r="Q41" s="47">
        <f t="shared" si="6"/>
        <v>25000000</v>
      </c>
      <c r="R41" s="49"/>
      <c r="S41" s="50"/>
      <c r="T41" s="50"/>
      <c r="U41" s="50"/>
      <c r="V41" s="50"/>
      <c r="W41" s="50"/>
      <c r="X41" s="50"/>
      <c r="Y41" s="50"/>
      <c r="Z41" s="50"/>
      <c r="AA41" s="50"/>
    </row>
    <row r="42" ht="18.75" customHeight="1">
      <c r="A42" s="41"/>
      <c r="B42" s="42">
        <f t="shared" si="7"/>
        <v>32</v>
      </c>
      <c r="C42" s="43" t="s">
        <v>91</v>
      </c>
      <c r="D42" s="44" t="s">
        <v>92</v>
      </c>
      <c r="E42" s="45" t="s">
        <v>93</v>
      </c>
      <c r="F42" s="51">
        <v>4.0</v>
      </c>
      <c r="G42" s="46">
        <v>1.0E8</v>
      </c>
      <c r="H42" s="47">
        <f>SUMIF('Nhập'!$J$11:$J$19999,$C42,'Nhập'!$M$11:$M$19999)</f>
        <v>0</v>
      </c>
      <c r="I42" s="47">
        <f>SUMIF('Nhập'!$J$11:$J$19999,$C42,'Nhập'!$O$11:$O$19999)</f>
        <v>0</v>
      </c>
      <c r="J42" s="47">
        <f>SUMIF(Xuat!$I$11:$I$19999,$C42,Xuat!$K$11:$K$19999)</f>
        <v>0</v>
      </c>
      <c r="K42" s="47">
        <f>SUMIF(Xuat!$I$11:$I$19999,$C42,Xuat!$K$11:$K$19999)</f>
        <v>0</v>
      </c>
      <c r="L42" s="47">
        <f t="shared" ref="L42:M42" si="66">F42+H42-J42</f>
        <v>4</v>
      </c>
      <c r="M42" s="47">
        <f t="shared" si="66"/>
        <v>100000000</v>
      </c>
      <c r="N42" s="47">
        <f t="shared" ref="N42:O42" si="67">F42+H42</f>
        <v>4</v>
      </c>
      <c r="O42" s="47">
        <f t="shared" si="67"/>
        <v>100000000</v>
      </c>
      <c r="P42" s="48" t="str">
        <f t="shared" si="5"/>
        <v>K5L</v>
      </c>
      <c r="Q42" s="47">
        <f t="shared" si="6"/>
        <v>25000000</v>
      </c>
      <c r="R42" s="49"/>
      <c r="S42" s="50"/>
      <c r="T42" s="50"/>
      <c r="U42" s="50"/>
      <c r="V42" s="50"/>
      <c r="W42" s="50"/>
      <c r="X42" s="50"/>
      <c r="Y42" s="50"/>
      <c r="Z42" s="50"/>
      <c r="AA42" s="50"/>
    </row>
    <row r="43" ht="18.75" customHeight="1">
      <c r="A43" s="41"/>
      <c r="B43" s="42">
        <f t="shared" si="7"/>
        <v>33</v>
      </c>
      <c r="C43" s="43" t="s">
        <v>94</v>
      </c>
      <c r="D43" s="44" t="s">
        <v>95</v>
      </c>
      <c r="E43" s="45" t="s">
        <v>93</v>
      </c>
      <c r="F43" s="51">
        <v>4.0</v>
      </c>
      <c r="G43" s="46">
        <v>1.0E8</v>
      </c>
      <c r="H43" s="47">
        <f>SUMIF('Nhập'!$J$11:$J$19999,$C43,'Nhập'!$M$11:$M$19999)</f>
        <v>0</v>
      </c>
      <c r="I43" s="47">
        <f>SUMIF('Nhập'!$J$11:$J$19999,$C43,'Nhập'!$O$11:$O$19999)</f>
        <v>0</v>
      </c>
      <c r="J43" s="47">
        <f>SUMIF(Xuat!$I$11:$I$19999,$C43,Xuat!$K$11:$K$19999)</f>
        <v>0</v>
      </c>
      <c r="K43" s="47">
        <f>SUMIF(Xuat!$I$11:$I$19999,$C43,Xuat!$K$11:$K$19999)</f>
        <v>0</v>
      </c>
      <c r="L43" s="47">
        <f t="shared" ref="L43:M43" si="68">F43+H43-J43</f>
        <v>4</v>
      </c>
      <c r="M43" s="47">
        <f t="shared" si="68"/>
        <v>100000000</v>
      </c>
      <c r="N43" s="47">
        <f t="shared" ref="N43:O43" si="69">F43+H43</f>
        <v>4</v>
      </c>
      <c r="O43" s="47">
        <f t="shared" si="69"/>
        <v>100000000</v>
      </c>
      <c r="P43" s="48" t="str">
        <f t="shared" si="5"/>
        <v>KT4ly</v>
      </c>
      <c r="Q43" s="47">
        <f t="shared" si="6"/>
        <v>25000000</v>
      </c>
      <c r="R43" s="49"/>
      <c r="S43" s="50"/>
      <c r="T43" s="50"/>
      <c r="U43" s="50"/>
      <c r="V43" s="50"/>
      <c r="W43" s="50"/>
      <c r="X43" s="50"/>
      <c r="Y43" s="50"/>
      <c r="Z43" s="50"/>
      <c r="AA43" s="50"/>
    </row>
    <row r="44" ht="18.75" customHeight="1">
      <c r="A44" s="41"/>
      <c r="B44" s="42">
        <f t="shared" si="7"/>
        <v>34</v>
      </c>
      <c r="C44" s="43" t="s">
        <v>96</v>
      </c>
      <c r="D44" s="44" t="s">
        <v>97</v>
      </c>
      <c r="E44" s="45" t="s">
        <v>98</v>
      </c>
      <c r="F44" s="51">
        <v>4.0</v>
      </c>
      <c r="G44" s="46">
        <v>1.0E8</v>
      </c>
      <c r="H44" s="47">
        <f>SUMIF('Nhập'!$J$11:$J$19999,$C44,'Nhập'!$M$11:$M$19999)</f>
        <v>0</v>
      </c>
      <c r="I44" s="47">
        <f>SUMIF('Nhập'!$J$11:$J$19999,$C44,'Nhập'!$O$11:$O$19999)</f>
        <v>0</v>
      </c>
      <c r="J44" s="47">
        <f>SUMIF(Xuat!$I$11:$I$19999,$C44,Xuat!$K$11:$K$19999)</f>
        <v>0</v>
      </c>
      <c r="K44" s="47">
        <f>SUMIF(Xuat!$I$11:$I$19999,$C44,Xuat!$K$11:$K$19999)</f>
        <v>0</v>
      </c>
      <c r="L44" s="47">
        <f t="shared" ref="L44:M44" si="70">F44+H44-J44</f>
        <v>4</v>
      </c>
      <c r="M44" s="47">
        <f t="shared" si="70"/>
        <v>100000000</v>
      </c>
      <c r="N44" s="47">
        <f t="shared" ref="N44:O44" si="71">F44+H44</f>
        <v>4</v>
      </c>
      <c r="O44" s="47">
        <f t="shared" si="71"/>
        <v>100000000</v>
      </c>
      <c r="P44" s="48" t="str">
        <f t="shared" si="5"/>
        <v>LB40</v>
      </c>
      <c r="Q44" s="47">
        <f t="shared" si="6"/>
        <v>25000000</v>
      </c>
      <c r="R44" s="49"/>
      <c r="S44" s="50"/>
      <c r="T44" s="50"/>
      <c r="U44" s="50"/>
      <c r="V44" s="50"/>
      <c r="W44" s="50"/>
      <c r="X44" s="50"/>
      <c r="Y44" s="50"/>
      <c r="Z44" s="50"/>
      <c r="AA44" s="50"/>
    </row>
    <row r="45" ht="18.75" customHeight="1">
      <c r="A45" s="41"/>
      <c r="B45" s="42">
        <f t="shared" si="7"/>
        <v>35</v>
      </c>
      <c r="C45" s="43" t="s">
        <v>99</v>
      </c>
      <c r="D45" s="44" t="s">
        <v>100</v>
      </c>
      <c r="E45" s="45" t="s">
        <v>32</v>
      </c>
      <c r="F45" s="51">
        <v>4.0</v>
      </c>
      <c r="G45" s="46">
        <v>1.0E8</v>
      </c>
      <c r="H45" s="47">
        <f>SUMIF('Nhập'!$J$11:$J$19999,$C45,'Nhập'!$M$11:$M$19999)</f>
        <v>0</v>
      </c>
      <c r="I45" s="47">
        <f>SUMIF('Nhập'!$J$11:$J$19999,$C45,'Nhập'!$O$11:$O$19999)</f>
        <v>0</v>
      </c>
      <c r="J45" s="47">
        <f>SUMIF(Xuat!$I$11:$I$19999,$C45,Xuat!$K$11:$K$19999)</f>
        <v>0</v>
      </c>
      <c r="K45" s="47">
        <f>SUMIF(Xuat!$I$11:$I$19999,$C45,Xuat!$K$11:$K$19999)</f>
        <v>0</v>
      </c>
      <c r="L45" s="47">
        <f t="shared" ref="L45:M45" si="72">F45+H45-J45</f>
        <v>4</v>
      </c>
      <c r="M45" s="47">
        <f t="shared" si="72"/>
        <v>100000000</v>
      </c>
      <c r="N45" s="47">
        <f t="shared" ref="N45:O45" si="73">F45+H45</f>
        <v>4</v>
      </c>
      <c r="O45" s="47">
        <f t="shared" si="73"/>
        <v>100000000</v>
      </c>
      <c r="P45" s="48" t="str">
        <f t="shared" si="5"/>
        <v>NT</v>
      </c>
      <c r="Q45" s="47">
        <f t="shared" si="6"/>
        <v>25000000</v>
      </c>
      <c r="R45" s="49"/>
      <c r="S45" s="50"/>
      <c r="T45" s="50"/>
      <c r="U45" s="50"/>
      <c r="V45" s="50"/>
      <c r="W45" s="50"/>
      <c r="X45" s="50"/>
      <c r="Y45" s="50"/>
      <c r="Z45" s="50"/>
      <c r="AA45" s="50"/>
    </row>
    <row r="46" ht="18.75" customHeight="1">
      <c r="A46" s="41"/>
      <c r="B46" s="42">
        <f t="shared" si="7"/>
        <v>36</v>
      </c>
      <c r="C46" s="43" t="s">
        <v>101</v>
      </c>
      <c r="D46" s="44" t="s">
        <v>102</v>
      </c>
      <c r="E46" s="45" t="s">
        <v>32</v>
      </c>
      <c r="F46" s="51">
        <v>4.0</v>
      </c>
      <c r="G46" s="46">
        <v>1.0E8</v>
      </c>
      <c r="H46" s="47">
        <f>SUMIF('Nhập'!$J$11:$J$19999,$C46,'Nhập'!$M$11:$M$19999)</f>
        <v>0</v>
      </c>
      <c r="I46" s="47">
        <f>SUMIF('Nhập'!$J$11:$J$19999,$C46,'Nhập'!$O$11:$O$19999)</f>
        <v>0</v>
      </c>
      <c r="J46" s="47">
        <f>SUMIF(Xuat!$I$11:$I$19999,$C46,Xuat!$K$11:$K$19999)</f>
        <v>0</v>
      </c>
      <c r="K46" s="47">
        <f>SUMIF(Xuat!$I$11:$I$19999,$C46,Xuat!$K$11:$K$19999)</f>
        <v>0</v>
      </c>
      <c r="L46" s="47">
        <f t="shared" ref="L46:M46" si="74">F46+H46-J46</f>
        <v>4</v>
      </c>
      <c r="M46" s="47">
        <f t="shared" si="74"/>
        <v>100000000</v>
      </c>
      <c r="N46" s="47">
        <f t="shared" ref="N46:O46" si="75">F46+H46</f>
        <v>4</v>
      </c>
      <c r="O46" s="47">
        <f t="shared" si="75"/>
        <v>100000000</v>
      </c>
      <c r="P46" s="48" t="str">
        <f t="shared" si="5"/>
        <v>OIN</v>
      </c>
      <c r="Q46" s="47">
        <f t="shared" si="6"/>
        <v>25000000</v>
      </c>
      <c r="R46" s="49"/>
      <c r="S46" s="50"/>
      <c r="T46" s="50"/>
      <c r="U46" s="50"/>
      <c r="V46" s="50"/>
      <c r="W46" s="50"/>
      <c r="X46" s="50"/>
      <c r="Y46" s="50"/>
      <c r="Z46" s="50"/>
      <c r="AA46" s="50"/>
    </row>
    <row r="47" ht="18.75" customHeight="1">
      <c r="A47" s="41"/>
      <c r="B47" s="42">
        <f t="shared" si="7"/>
        <v>37</v>
      </c>
      <c r="C47" s="43" t="s">
        <v>103</v>
      </c>
      <c r="D47" s="44" t="s">
        <v>104</v>
      </c>
      <c r="E47" s="45" t="s">
        <v>105</v>
      </c>
      <c r="F47" s="51">
        <v>4.0</v>
      </c>
      <c r="G47" s="46">
        <v>1.0E8</v>
      </c>
      <c r="H47" s="47">
        <f>SUMIF('Nhập'!$J$11:$J$19999,$C47,'Nhập'!$M$11:$M$19999)</f>
        <v>0</v>
      </c>
      <c r="I47" s="47">
        <f>SUMIF('Nhập'!$J$11:$J$19999,$C47,'Nhập'!$O$11:$O$19999)</f>
        <v>0</v>
      </c>
      <c r="J47" s="47">
        <f>SUMIF(Xuat!$I$11:$I$19999,$C47,Xuat!$K$11:$K$19999)</f>
        <v>0</v>
      </c>
      <c r="K47" s="47">
        <f>SUMIF(Xuat!$I$11:$I$19999,$C47,Xuat!$K$11:$K$19999)</f>
        <v>0</v>
      </c>
      <c r="L47" s="47">
        <f t="shared" ref="L47:M47" si="76">F47+H47-J47</f>
        <v>4</v>
      </c>
      <c r="M47" s="47">
        <f t="shared" si="76"/>
        <v>100000000</v>
      </c>
      <c r="N47" s="47">
        <f t="shared" ref="N47:O47" si="77">F47+H47</f>
        <v>4</v>
      </c>
      <c r="O47" s="47">
        <f t="shared" si="77"/>
        <v>100000000</v>
      </c>
      <c r="P47" s="48" t="str">
        <f t="shared" si="5"/>
        <v>OuPVC 21</v>
      </c>
      <c r="Q47" s="47">
        <f t="shared" si="6"/>
        <v>25000000</v>
      </c>
      <c r="R47" s="49"/>
      <c r="S47" s="50"/>
      <c r="T47" s="50"/>
      <c r="U47" s="50"/>
      <c r="V47" s="50"/>
      <c r="W47" s="50"/>
      <c r="X47" s="50"/>
      <c r="Y47" s="50"/>
      <c r="Z47" s="50"/>
      <c r="AA47" s="50"/>
    </row>
    <row r="48" ht="18.75" customHeight="1">
      <c r="A48" s="41"/>
      <c r="B48" s="42">
        <f t="shared" si="7"/>
        <v>38</v>
      </c>
      <c r="C48" s="43" t="s">
        <v>106</v>
      </c>
      <c r="D48" s="44" t="s">
        <v>107</v>
      </c>
      <c r="E48" s="45" t="s">
        <v>105</v>
      </c>
      <c r="F48" s="51">
        <v>4.0</v>
      </c>
      <c r="G48" s="46">
        <v>1.0E8</v>
      </c>
      <c r="H48" s="47">
        <f>SUMIF('Nhập'!$J$11:$J$19999,$C48,'Nhập'!$M$11:$M$19999)</f>
        <v>0</v>
      </c>
      <c r="I48" s="47">
        <f>SUMIF('Nhập'!$J$11:$J$19999,$C48,'Nhập'!$O$11:$O$19999)</f>
        <v>0</v>
      </c>
      <c r="J48" s="47">
        <f>SUMIF(Xuat!$I$11:$I$19999,$C48,Xuat!$K$11:$K$19999)</f>
        <v>0</v>
      </c>
      <c r="K48" s="47">
        <f>SUMIF(Xuat!$I$11:$I$19999,$C48,Xuat!$K$11:$K$19999)</f>
        <v>0</v>
      </c>
      <c r="L48" s="47">
        <f t="shared" ref="L48:M48" si="78">F48+H48-J48</f>
        <v>4</v>
      </c>
      <c r="M48" s="47">
        <f t="shared" si="78"/>
        <v>100000000</v>
      </c>
      <c r="N48" s="47">
        <f t="shared" ref="N48:O48" si="79">F48+H48</f>
        <v>4</v>
      </c>
      <c r="O48" s="47">
        <f t="shared" si="79"/>
        <v>100000000</v>
      </c>
      <c r="P48" s="48" t="str">
        <f t="shared" si="5"/>
        <v>OuPVC 27</v>
      </c>
      <c r="Q48" s="47">
        <f t="shared" si="6"/>
        <v>25000000</v>
      </c>
      <c r="R48" s="49"/>
      <c r="S48" s="50"/>
      <c r="T48" s="50"/>
      <c r="U48" s="50"/>
      <c r="V48" s="50"/>
      <c r="W48" s="50"/>
      <c r="X48" s="50"/>
      <c r="Y48" s="50"/>
      <c r="Z48" s="50"/>
      <c r="AA48" s="50"/>
    </row>
    <row r="49" ht="18.75" customHeight="1">
      <c r="A49" s="41"/>
      <c r="B49" s="42">
        <f t="shared" si="7"/>
        <v>39</v>
      </c>
      <c r="C49" s="43" t="s">
        <v>108</v>
      </c>
      <c r="D49" s="44" t="s">
        <v>109</v>
      </c>
      <c r="E49" s="45" t="s">
        <v>105</v>
      </c>
      <c r="F49" s="51">
        <v>4.0</v>
      </c>
      <c r="G49" s="46">
        <v>1.0E8</v>
      </c>
      <c r="H49" s="47">
        <f>SUMIF('Nhập'!$J$11:$J$19999,$C49,'Nhập'!$M$11:$M$19999)</f>
        <v>0</v>
      </c>
      <c r="I49" s="47">
        <f>SUMIF('Nhập'!$J$11:$J$19999,$C49,'Nhập'!$O$11:$O$19999)</f>
        <v>0</v>
      </c>
      <c r="J49" s="47">
        <f>SUMIF(Xuat!$I$11:$I$19999,$C49,Xuat!$K$11:$K$19999)</f>
        <v>0</v>
      </c>
      <c r="K49" s="47">
        <f>SUMIF(Xuat!$I$11:$I$19999,$C49,Xuat!$K$11:$K$19999)</f>
        <v>0</v>
      </c>
      <c r="L49" s="47">
        <f t="shared" ref="L49:M49" si="80">F49+H49-J49</f>
        <v>4</v>
      </c>
      <c r="M49" s="47">
        <f t="shared" si="80"/>
        <v>100000000</v>
      </c>
      <c r="N49" s="47">
        <f t="shared" ref="N49:O49" si="81">F49+H49</f>
        <v>4</v>
      </c>
      <c r="O49" s="47">
        <f t="shared" si="81"/>
        <v>100000000</v>
      </c>
      <c r="P49" s="48" t="str">
        <f t="shared" si="5"/>
        <v>OuPVC34*2</v>
      </c>
      <c r="Q49" s="47">
        <f t="shared" si="6"/>
        <v>25000000</v>
      </c>
      <c r="R49" s="49"/>
      <c r="S49" s="50"/>
      <c r="T49" s="50"/>
      <c r="U49" s="50"/>
      <c r="V49" s="50"/>
      <c r="W49" s="50"/>
      <c r="X49" s="50"/>
      <c r="Y49" s="50"/>
      <c r="Z49" s="50"/>
      <c r="AA49" s="50"/>
    </row>
    <row r="50" ht="18.75" customHeight="1">
      <c r="A50" s="41"/>
      <c r="B50" s="42">
        <f t="shared" si="7"/>
        <v>40</v>
      </c>
      <c r="C50" s="43" t="s">
        <v>110</v>
      </c>
      <c r="D50" s="44" t="s">
        <v>111</v>
      </c>
      <c r="E50" s="45" t="s">
        <v>105</v>
      </c>
      <c r="F50" s="51">
        <v>4.0</v>
      </c>
      <c r="G50" s="46">
        <v>1.0E8</v>
      </c>
      <c r="H50" s="47">
        <f>SUMIF('Nhập'!$J$11:$J$19999,$C50,'Nhập'!$M$11:$M$19999)</f>
        <v>0</v>
      </c>
      <c r="I50" s="47">
        <f>SUMIF('Nhập'!$J$11:$J$19999,$C50,'Nhập'!$O$11:$O$19999)</f>
        <v>0</v>
      </c>
      <c r="J50" s="47">
        <f>SUMIF(Xuat!$I$11:$I$19999,$C50,Xuat!$K$11:$K$19999)</f>
        <v>0</v>
      </c>
      <c r="K50" s="47">
        <f>SUMIF(Xuat!$I$11:$I$19999,$C50,Xuat!$K$11:$K$19999)</f>
        <v>0</v>
      </c>
      <c r="L50" s="47">
        <f t="shared" ref="L50:M50" si="82">F50+H50-J50</f>
        <v>4</v>
      </c>
      <c r="M50" s="47">
        <f t="shared" si="82"/>
        <v>100000000</v>
      </c>
      <c r="N50" s="47">
        <f t="shared" ref="N50:O50" si="83">F50+H50</f>
        <v>4</v>
      </c>
      <c r="O50" s="47">
        <f t="shared" si="83"/>
        <v>100000000</v>
      </c>
      <c r="P50" s="48" t="str">
        <f t="shared" si="5"/>
        <v>OuPVC42*2.1</v>
      </c>
      <c r="Q50" s="47">
        <f t="shared" si="6"/>
        <v>25000000</v>
      </c>
      <c r="R50" s="49"/>
      <c r="S50" s="50"/>
      <c r="T50" s="50"/>
      <c r="U50" s="50"/>
      <c r="V50" s="50"/>
      <c r="W50" s="50"/>
      <c r="X50" s="50"/>
      <c r="Y50" s="50"/>
      <c r="Z50" s="50"/>
      <c r="AA50" s="50"/>
    </row>
    <row r="51" ht="18.75" customHeight="1">
      <c r="A51" s="41"/>
      <c r="B51" s="42">
        <f t="shared" si="7"/>
        <v>41</v>
      </c>
      <c r="C51" s="43" t="s">
        <v>112</v>
      </c>
      <c r="D51" s="44" t="s">
        <v>113</v>
      </c>
      <c r="E51" s="45" t="s">
        <v>105</v>
      </c>
      <c r="F51" s="51">
        <v>4.0</v>
      </c>
      <c r="G51" s="46">
        <v>1.0E8</v>
      </c>
      <c r="H51" s="47">
        <f>SUMIF('Nhập'!$J$11:$J$19999,$C51,'Nhập'!$M$11:$M$19999)</f>
        <v>0</v>
      </c>
      <c r="I51" s="47">
        <f>SUMIF('Nhập'!$J$11:$J$19999,$C51,'Nhập'!$O$11:$O$19999)</f>
        <v>0</v>
      </c>
      <c r="J51" s="47">
        <f>SUMIF(Xuat!$I$11:$I$19999,$C51,Xuat!$K$11:$K$19999)</f>
        <v>0</v>
      </c>
      <c r="K51" s="47">
        <f>SUMIF(Xuat!$I$11:$I$19999,$C51,Xuat!$K$11:$K$19999)</f>
        <v>0</v>
      </c>
      <c r="L51" s="47">
        <f t="shared" ref="L51:M51" si="84">F51+H51-J51</f>
        <v>4</v>
      </c>
      <c r="M51" s="47">
        <f t="shared" si="84"/>
        <v>100000000</v>
      </c>
      <c r="N51" s="47">
        <f t="shared" ref="N51:O51" si="85">F51+H51</f>
        <v>4</v>
      </c>
      <c r="O51" s="47">
        <f t="shared" si="85"/>
        <v>100000000</v>
      </c>
      <c r="P51" s="48" t="str">
        <f t="shared" si="5"/>
        <v>OuPVC90*2.9</v>
      </c>
      <c r="Q51" s="47">
        <f t="shared" si="6"/>
        <v>25000000</v>
      </c>
      <c r="R51" s="49"/>
      <c r="S51" s="50"/>
      <c r="T51" s="50"/>
      <c r="U51" s="50"/>
      <c r="V51" s="50"/>
      <c r="W51" s="50"/>
      <c r="X51" s="50"/>
      <c r="Y51" s="50"/>
      <c r="Z51" s="50"/>
      <c r="AA51" s="50"/>
    </row>
    <row r="52" ht="18.75" customHeight="1">
      <c r="A52" s="41"/>
      <c r="B52" s="42">
        <f t="shared" si="7"/>
        <v>42</v>
      </c>
      <c r="C52" s="43" t="s">
        <v>114</v>
      </c>
      <c r="D52" s="44" t="s">
        <v>115</v>
      </c>
      <c r="E52" s="45" t="s">
        <v>32</v>
      </c>
      <c r="F52" s="51">
        <v>4.0</v>
      </c>
      <c r="G52" s="46">
        <v>1.0E8</v>
      </c>
      <c r="H52" s="47">
        <f>SUMIF('Nhập'!$J$11:$J$19999,$C52,'Nhập'!$M$11:$M$19999)</f>
        <v>900</v>
      </c>
      <c r="I52" s="47">
        <f>SUMIF('Nhập'!$J$11:$J$19999,$C52,'Nhập'!$O$11:$O$19999)</f>
        <v>17263638</v>
      </c>
      <c r="J52" s="47">
        <f>SUMIF(Xuat!$I$11:$I$19999,$C52,Xuat!$K$11:$K$19999)</f>
        <v>0</v>
      </c>
      <c r="K52" s="47">
        <f>SUMIF(Xuat!$I$11:$I$19999,$C52,Xuat!$K$11:$K$19999)</f>
        <v>0</v>
      </c>
      <c r="L52" s="47">
        <f t="shared" ref="L52:M52" si="86">F52+H52-J52</f>
        <v>904</v>
      </c>
      <c r="M52" s="47">
        <f t="shared" si="86"/>
        <v>117263638</v>
      </c>
      <c r="N52" s="47">
        <f t="shared" ref="N52:O52" si="87">F52+H52</f>
        <v>904</v>
      </c>
      <c r="O52" s="47">
        <f t="shared" si="87"/>
        <v>117263638</v>
      </c>
      <c r="P52" s="48" t="str">
        <f t="shared" si="5"/>
        <v>QH3.2</v>
      </c>
      <c r="Q52" s="47">
        <f t="shared" si="6"/>
        <v>129716.4137</v>
      </c>
      <c r="R52" s="49"/>
      <c r="S52" s="50"/>
      <c r="T52" s="50"/>
      <c r="U52" s="50"/>
      <c r="V52" s="50"/>
      <c r="W52" s="50"/>
      <c r="X52" s="50"/>
      <c r="Y52" s="50"/>
      <c r="Z52" s="50"/>
      <c r="AA52" s="50"/>
    </row>
    <row r="53" ht="18.75" customHeight="1">
      <c r="A53" s="41"/>
      <c r="B53" s="42">
        <f t="shared" si="7"/>
        <v>43</v>
      </c>
      <c r="C53" s="43" t="s">
        <v>116</v>
      </c>
      <c r="D53" s="44" t="s">
        <v>117</v>
      </c>
      <c r="E53" s="45" t="s">
        <v>32</v>
      </c>
      <c r="F53" s="51">
        <v>4.0</v>
      </c>
      <c r="G53" s="46">
        <v>1.0E8</v>
      </c>
      <c r="H53" s="47">
        <f>SUMIF('Nhập'!$J$11:$J$19999,$C53,'Nhập'!$M$11:$M$19999)</f>
        <v>900</v>
      </c>
      <c r="I53" s="47">
        <f>SUMIF('Nhập'!$J$11:$J$19999,$C53,'Nhập'!$O$11:$O$19999)</f>
        <v>17345457</v>
      </c>
      <c r="J53" s="47">
        <f>SUMIF(Xuat!$I$11:$I$19999,$C53,Xuat!$K$11:$K$19999)</f>
        <v>0</v>
      </c>
      <c r="K53" s="47">
        <f>SUMIF(Xuat!$I$11:$I$19999,$C53,Xuat!$K$11:$K$19999)</f>
        <v>0</v>
      </c>
      <c r="L53" s="47">
        <f t="shared" ref="L53:M53" si="88">F53+H53-J53</f>
        <v>904</v>
      </c>
      <c r="M53" s="47">
        <f t="shared" si="88"/>
        <v>117345457</v>
      </c>
      <c r="N53" s="47">
        <f t="shared" ref="N53:O53" si="89">F53+H53</f>
        <v>904</v>
      </c>
      <c r="O53" s="47">
        <f t="shared" si="89"/>
        <v>117345457</v>
      </c>
      <c r="P53" s="48" t="str">
        <f t="shared" si="5"/>
        <v>QH 421 3.2</v>
      </c>
      <c r="Q53" s="47">
        <f t="shared" si="6"/>
        <v>129806.9215</v>
      </c>
      <c r="R53" s="49"/>
      <c r="S53" s="50"/>
      <c r="T53" s="50"/>
      <c r="U53" s="50"/>
      <c r="V53" s="50"/>
      <c r="W53" s="50"/>
      <c r="X53" s="50"/>
      <c r="Y53" s="50"/>
      <c r="Z53" s="50"/>
      <c r="AA53" s="50"/>
    </row>
    <row r="54" ht="18.75" customHeight="1">
      <c r="A54" s="41"/>
      <c r="B54" s="42">
        <f t="shared" si="7"/>
        <v>44</v>
      </c>
      <c r="C54" s="43" t="s">
        <v>118</v>
      </c>
      <c r="D54" s="44" t="s">
        <v>119</v>
      </c>
      <c r="E54" s="45" t="s">
        <v>32</v>
      </c>
      <c r="F54" s="51">
        <v>4.0</v>
      </c>
      <c r="G54" s="46">
        <v>1.0E8</v>
      </c>
      <c r="H54" s="47">
        <f>SUMIF('Nhập'!$J$11:$J$19999,$C54,'Nhập'!$M$11:$M$19999)</f>
        <v>800</v>
      </c>
      <c r="I54" s="47">
        <f>SUMIF('Nhập'!$J$11:$J$19999,$C54,'Nhập'!$O$11:$O$19999)</f>
        <v>16436360</v>
      </c>
      <c r="J54" s="47">
        <f>SUMIF(Xuat!$I$11:$I$19999,$C54,Xuat!$K$11:$K$19999)</f>
        <v>0</v>
      </c>
      <c r="K54" s="47">
        <f>SUMIF(Xuat!$I$11:$I$19999,$C54,Xuat!$K$11:$K$19999)</f>
        <v>0</v>
      </c>
      <c r="L54" s="47">
        <f t="shared" ref="L54:M54" si="90">F54+H54-J54</f>
        <v>804</v>
      </c>
      <c r="M54" s="47">
        <f t="shared" si="90"/>
        <v>116436360</v>
      </c>
      <c r="N54" s="47">
        <f t="shared" ref="N54:O54" si="91">F54+H54</f>
        <v>804</v>
      </c>
      <c r="O54" s="47">
        <f t="shared" si="91"/>
        <v>116436360</v>
      </c>
      <c r="P54" s="48" t="str">
        <f t="shared" si="5"/>
        <v>QH421 2.5</v>
      </c>
      <c r="Q54" s="47">
        <f t="shared" si="6"/>
        <v>144821.3433</v>
      </c>
      <c r="R54" s="49"/>
      <c r="S54" s="50"/>
      <c r="T54" s="50"/>
      <c r="U54" s="50"/>
      <c r="V54" s="50"/>
      <c r="W54" s="50"/>
      <c r="X54" s="50"/>
      <c r="Y54" s="50"/>
      <c r="Z54" s="50"/>
      <c r="AA54" s="50"/>
    </row>
    <row r="55" ht="18.75" customHeight="1">
      <c r="A55" s="41"/>
      <c r="B55" s="42">
        <f t="shared" si="7"/>
        <v>45</v>
      </c>
      <c r="C55" s="43" t="s">
        <v>120</v>
      </c>
      <c r="D55" s="44" t="s">
        <v>121</v>
      </c>
      <c r="E55" s="45" t="s">
        <v>32</v>
      </c>
      <c r="F55" s="51">
        <v>4.0</v>
      </c>
      <c r="G55" s="46">
        <v>1.0E8</v>
      </c>
      <c r="H55" s="47">
        <f>SUMIF('Nhập'!$J$11:$J$19999,$C55,'Nhập'!$M$11:$M$19999)</f>
        <v>0</v>
      </c>
      <c r="I55" s="47">
        <f>SUMIF('Nhập'!$J$11:$J$19999,$C55,'Nhập'!$O$11:$O$19999)</f>
        <v>0</v>
      </c>
      <c r="J55" s="47">
        <f>SUMIF(Xuat!$I$11:$I$19999,$C55,Xuat!$K$11:$K$19999)</f>
        <v>0</v>
      </c>
      <c r="K55" s="47">
        <f>SUMIF(Xuat!$I$11:$I$19999,$C55,Xuat!$K$11:$K$19999)</f>
        <v>0</v>
      </c>
      <c r="L55" s="47">
        <f t="shared" ref="L55:M55" si="92">F55+H55-J55</f>
        <v>4</v>
      </c>
      <c r="M55" s="47">
        <f t="shared" si="92"/>
        <v>100000000</v>
      </c>
      <c r="N55" s="47">
        <f t="shared" ref="N55:O55" si="93">F55+H55</f>
        <v>4</v>
      </c>
      <c r="O55" s="47">
        <f t="shared" si="93"/>
        <v>100000000</v>
      </c>
      <c r="P55" s="48" t="str">
        <f t="shared" si="5"/>
        <v>QH 6013 4.0</v>
      </c>
      <c r="Q55" s="47">
        <f t="shared" si="6"/>
        <v>25000000</v>
      </c>
      <c r="R55" s="49"/>
      <c r="S55" s="50"/>
      <c r="T55" s="50"/>
      <c r="U55" s="50"/>
      <c r="V55" s="50"/>
      <c r="W55" s="50"/>
      <c r="X55" s="50"/>
      <c r="Y55" s="50"/>
      <c r="Z55" s="50"/>
      <c r="AA55" s="50"/>
    </row>
    <row r="56" ht="18.75" customHeight="1">
      <c r="A56" s="41"/>
      <c r="B56" s="42">
        <f t="shared" si="7"/>
        <v>46</v>
      </c>
      <c r="C56" s="43" t="s">
        <v>122</v>
      </c>
      <c r="D56" s="44" t="s">
        <v>123</v>
      </c>
      <c r="E56" s="45" t="s">
        <v>32</v>
      </c>
      <c r="F56" s="51">
        <v>4.0</v>
      </c>
      <c r="G56" s="46">
        <v>1.0E8</v>
      </c>
      <c r="H56" s="47">
        <f>SUMIF('Nhập'!$J$11:$J$19999,$C56,'Nhập'!$M$11:$M$19999)</f>
        <v>0</v>
      </c>
      <c r="I56" s="47">
        <f>SUMIF('Nhập'!$J$11:$J$19999,$C56,'Nhập'!$O$11:$O$19999)</f>
        <v>0</v>
      </c>
      <c r="J56" s="47">
        <f>SUMIF(Xuat!$I$11:$I$19999,$C56,Xuat!$K$11:$K$19999)</f>
        <v>0</v>
      </c>
      <c r="K56" s="47">
        <f>SUMIF(Xuat!$I$11:$I$19999,$C56,Xuat!$K$11:$K$19999)</f>
        <v>0</v>
      </c>
      <c r="L56" s="47">
        <f t="shared" ref="L56:M56" si="94">F56+H56-J56</f>
        <v>4</v>
      </c>
      <c r="M56" s="47">
        <f t="shared" si="94"/>
        <v>100000000</v>
      </c>
      <c r="N56" s="47">
        <f t="shared" ref="N56:O56" si="95">F56+H56</f>
        <v>4</v>
      </c>
      <c r="O56" s="47">
        <f t="shared" si="95"/>
        <v>100000000</v>
      </c>
      <c r="P56" s="48" t="str">
        <f t="shared" si="5"/>
        <v>S 10</v>
      </c>
      <c r="Q56" s="47">
        <f t="shared" si="6"/>
        <v>25000000</v>
      </c>
      <c r="R56" s="49"/>
      <c r="S56" s="50"/>
      <c r="T56" s="50"/>
      <c r="U56" s="50"/>
      <c r="V56" s="50"/>
      <c r="W56" s="50"/>
      <c r="X56" s="50"/>
      <c r="Y56" s="50"/>
      <c r="Z56" s="50"/>
      <c r="AA56" s="50"/>
    </row>
    <row r="57" ht="18.75" customHeight="1">
      <c r="A57" s="41"/>
      <c r="B57" s="42">
        <f t="shared" si="7"/>
        <v>47</v>
      </c>
      <c r="C57" s="43" t="s">
        <v>124</v>
      </c>
      <c r="D57" s="44" t="s">
        <v>125</v>
      </c>
      <c r="E57" s="45" t="s">
        <v>32</v>
      </c>
      <c r="F57" s="51">
        <v>4.0</v>
      </c>
      <c r="G57" s="46">
        <v>1.0E8</v>
      </c>
      <c r="H57" s="47">
        <f>SUMIF('Nhập'!$J$11:$J$19999,$C57,'Nhập'!$M$11:$M$19999)</f>
        <v>0</v>
      </c>
      <c r="I57" s="47">
        <f>SUMIF('Nhập'!$J$11:$J$19999,$C57,'Nhập'!$O$11:$O$19999)</f>
        <v>0</v>
      </c>
      <c r="J57" s="47">
        <f>SUMIF(Xuat!$I$11:$I$19999,$C57,Xuat!$K$11:$K$19999)</f>
        <v>0</v>
      </c>
      <c r="K57" s="47">
        <f>SUMIF(Xuat!$I$11:$I$19999,$C57,Xuat!$K$11:$K$19999)</f>
        <v>0</v>
      </c>
      <c r="L57" s="47">
        <f t="shared" ref="L57:M57" si="96">F57+H57-J57</f>
        <v>4</v>
      </c>
      <c r="M57" s="47">
        <f t="shared" si="96"/>
        <v>100000000</v>
      </c>
      <c r="N57" s="47">
        <f t="shared" ref="N57:O57" si="97">F57+H57</f>
        <v>4</v>
      </c>
      <c r="O57" s="47">
        <f t="shared" si="97"/>
        <v>100000000</v>
      </c>
      <c r="P57" s="48" t="str">
        <f t="shared" si="5"/>
        <v>S 12</v>
      </c>
      <c r="Q57" s="47">
        <f t="shared" si="6"/>
        <v>25000000</v>
      </c>
      <c r="R57" s="49"/>
      <c r="S57" s="50"/>
      <c r="T57" s="50"/>
      <c r="U57" s="50"/>
      <c r="V57" s="50"/>
      <c r="W57" s="50"/>
      <c r="X57" s="50"/>
      <c r="Y57" s="50"/>
      <c r="Z57" s="50"/>
      <c r="AA57" s="50"/>
    </row>
    <row r="58" ht="18.75" customHeight="1">
      <c r="A58" s="41"/>
      <c r="B58" s="42">
        <f t="shared" si="7"/>
        <v>48</v>
      </c>
      <c r="C58" s="43" t="s">
        <v>126</v>
      </c>
      <c r="D58" s="44" t="s">
        <v>127</v>
      </c>
      <c r="E58" s="45" t="s">
        <v>32</v>
      </c>
      <c r="F58" s="51">
        <v>4.0</v>
      </c>
      <c r="G58" s="46">
        <v>1.0E8</v>
      </c>
      <c r="H58" s="47">
        <f>SUMIF('Nhập'!$J$11:$J$19999,$C58,'Nhập'!$M$11:$M$19999)</f>
        <v>0</v>
      </c>
      <c r="I58" s="47">
        <f>SUMIF('Nhập'!$J$11:$J$19999,$C58,'Nhập'!$O$11:$O$19999)</f>
        <v>0</v>
      </c>
      <c r="J58" s="47">
        <f>SUMIF(Xuat!$I$11:$I$19999,$C58,Xuat!$K$11:$K$19999)</f>
        <v>0</v>
      </c>
      <c r="K58" s="47">
        <f>SUMIF(Xuat!$I$11:$I$19999,$C58,Xuat!$K$11:$K$19999)</f>
        <v>0</v>
      </c>
      <c r="L58" s="47">
        <f t="shared" ref="L58:M58" si="98">F58+H58-J58</f>
        <v>4</v>
      </c>
      <c r="M58" s="47">
        <f t="shared" si="98"/>
        <v>100000000</v>
      </c>
      <c r="N58" s="47">
        <f t="shared" ref="N58:O58" si="99">F58+H58</f>
        <v>4</v>
      </c>
      <c r="O58" s="47">
        <f t="shared" si="99"/>
        <v>100000000</v>
      </c>
      <c r="P58" s="48" t="str">
        <f t="shared" si="5"/>
        <v>S 14</v>
      </c>
      <c r="Q58" s="47">
        <f t="shared" si="6"/>
        <v>25000000</v>
      </c>
      <c r="R58" s="49"/>
      <c r="S58" s="50"/>
      <c r="T58" s="50"/>
      <c r="U58" s="50"/>
      <c r="V58" s="50"/>
      <c r="W58" s="50"/>
      <c r="X58" s="50"/>
      <c r="Y58" s="50"/>
      <c r="Z58" s="50"/>
      <c r="AA58" s="50"/>
    </row>
    <row r="59" ht="18.75" customHeight="1">
      <c r="A59" s="41"/>
      <c r="B59" s="42">
        <f t="shared" si="7"/>
        <v>49</v>
      </c>
      <c r="C59" s="43" t="s">
        <v>128</v>
      </c>
      <c r="D59" s="44" t="s">
        <v>129</v>
      </c>
      <c r="E59" s="45" t="s">
        <v>32</v>
      </c>
      <c r="F59" s="51">
        <v>4.0</v>
      </c>
      <c r="G59" s="46">
        <v>1.0E8</v>
      </c>
      <c r="H59" s="47">
        <f>SUMIF('Nhập'!$J$11:$J$19999,$C59,'Nhập'!$M$11:$M$19999)</f>
        <v>0</v>
      </c>
      <c r="I59" s="47">
        <f>SUMIF('Nhập'!$J$11:$J$19999,$C59,'Nhập'!$O$11:$O$19999)</f>
        <v>0</v>
      </c>
      <c r="J59" s="47">
        <f>SUMIF(Xuat!$I$11:$I$19999,$C59,Xuat!$K$11:$K$19999)</f>
        <v>0</v>
      </c>
      <c r="K59" s="47">
        <f>SUMIF(Xuat!$I$11:$I$19999,$C59,Xuat!$K$11:$K$19999)</f>
        <v>0</v>
      </c>
      <c r="L59" s="47">
        <f t="shared" ref="L59:M59" si="100">F59+H59-J59</f>
        <v>4</v>
      </c>
      <c r="M59" s="47">
        <f t="shared" si="100"/>
        <v>100000000</v>
      </c>
      <c r="N59" s="47">
        <f t="shared" ref="N59:O59" si="101">F59+H59</f>
        <v>4</v>
      </c>
      <c r="O59" s="47">
        <f t="shared" si="101"/>
        <v>100000000</v>
      </c>
      <c r="P59" s="48" t="str">
        <f t="shared" si="5"/>
        <v>S 16</v>
      </c>
      <c r="Q59" s="47">
        <f t="shared" si="6"/>
        <v>25000000</v>
      </c>
      <c r="R59" s="49"/>
      <c r="S59" s="50"/>
      <c r="T59" s="50"/>
      <c r="U59" s="50"/>
      <c r="V59" s="50"/>
      <c r="W59" s="50"/>
      <c r="X59" s="50"/>
      <c r="Y59" s="50"/>
      <c r="Z59" s="50"/>
      <c r="AA59" s="50"/>
    </row>
    <row r="60" ht="18.75" customHeight="1">
      <c r="A60" s="41"/>
      <c r="B60" s="42">
        <f t="shared" si="7"/>
        <v>50</v>
      </c>
      <c r="C60" s="43" t="s">
        <v>130</v>
      </c>
      <c r="D60" s="44" t="s">
        <v>131</v>
      </c>
      <c r="E60" s="45" t="s">
        <v>32</v>
      </c>
      <c r="F60" s="51">
        <v>4.0</v>
      </c>
      <c r="G60" s="46">
        <v>1.0E8</v>
      </c>
      <c r="H60" s="47">
        <f>SUMIF('Nhập'!$J$11:$J$19999,$C60,'Nhập'!$M$11:$M$19999)</f>
        <v>2147</v>
      </c>
      <c r="I60" s="47">
        <f>SUMIF('Nhập'!$J$11:$J$19999,$C60,'Nhập'!$O$11:$O$19999)</f>
        <v>35640200</v>
      </c>
      <c r="J60" s="47">
        <f>SUMIF(Xuat!$I$11:$I$19999,$C60,Xuat!$K$11:$K$19999)</f>
        <v>0</v>
      </c>
      <c r="K60" s="47">
        <f>SUMIF(Xuat!$I$11:$I$19999,$C60,Xuat!$K$11:$K$19999)</f>
        <v>0</v>
      </c>
      <c r="L60" s="47">
        <f t="shared" ref="L60:M60" si="102">F60+H60-J60</f>
        <v>2151</v>
      </c>
      <c r="M60" s="47">
        <f t="shared" si="102"/>
        <v>135640200</v>
      </c>
      <c r="N60" s="47">
        <f t="shared" ref="N60:O60" si="103">F60+H60</f>
        <v>2151</v>
      </c>
      <c r="O60" s="47">
        <f t="shared" si="103"/>
        <v>135640200</v>
      </c>
      <c r="P60" s="48" t="str">
        <f t="shared" si="5"/>
        <v>S 6</v>
      </c>
      <c r="Q60" s="47">
        <f t="shared" si="6"/>
        <v>63059.13529</v>
      </c>
      <c r="R60" s="49"/>
      <c r="S60" s="50"/>
      <c r="T60" s="50"/>
      <c r="U60" s="50"/>
      <c r="V60" s="50"/>
      <c r="W60" s="50"/>
      <c r="X60" s="50"/>
      <c r="Y60" s="50"/>
      <c r="Z60" s="50"/>
      <c r="AA60" s="50"/>
    </row>
    <row r="61" ht="18.75" customHeight="1">
      <c r="A61" s="41"/>
      <c r="B61" s="42">
        <f t="shared" si="7"/>
        <v>51</v>
      </c>
      <c r="C61" s="43" t="s">
        <v>132</v>
      </c>
      <c r="D61" s="44" t="s">
        <v>133</v>
      </c>
      <c r="E61" s="45" t="s">
        <v>32</v>
      </c>
      <c r="F61" s="51">
        <v>4.0</v>
      </c>
      <c r="G61" s="46">
        <v>1.0E8</v>
      </c>
      <c r="H61" s="47">
        <f>SUMIF('Nhập'!$J$11:$J$19999,$C61,'Nhập'!$M$11:$M$19999)</f>
        <v>1080</v>
      </c>
      <c r="I61" s="47">
        <f>SUMIF('Nhập'!$J$11:$J$19999,$C61,'Nhập'!$O$11:$O$19999)</f>
        <v>17820000</v>
      </c>
      <c r="J61" s="47">
        <f>SUMIF(Xuat!$I$11:$I$19999,$C61,Xuat!$K$11:$K$19999)</f>
        <v>0</v>
      </c>
      <c r="K61" s="47">
        <f>SUMIF(Xuat!$I$11:$I$19999,$C61,Xuat!$K$11:$K$19999)</f>
        <v>0</v>
      </c>
      <c r="L61" s="47">
        <f t="shared" ref="L61:M61" si="104">F61+H61-J61</f>
        <v>1084</v>
      </c>
      <c r="M61" s="47">
        <f t="shared" si="104"/>
        <v>117820000</v>
      </c>
      <c r="N61" s="47">
        <f t="shared" ref="N61:O61" si="105">F61+H61</f>
        <v>1084</v>
      </c>
      <c r="O61" s="47">
        <f t="shared" si="105"/>
        <v>117820000</v>
      </c>
      <c r="P61" s="48" t="str">
        <f t="shared" si="5"/>
        <v>S 8</v>
      </c>
      <c r="Q61" s="47">
        <f t="shared" si="6"/>
        <v>108690.0369</v>
      </c>
      <c r="R61" s="49"/>
      <c r="S61" s="50"/>
      <c r="T61" s="50"/>
      <c r="U61" s="50"/>
      <c r="V61" s="50"/>
      <c r="W61" s="50"/>
      <c r="X61" s="50"/>
      <c r="Y61" s="50"/>
      <c r="Z61" s="50"/>
      <c r="AA61" s="50"/>
    </row>
    <row r="62" ht="18.75" customHeight="1">
      <c r="A62" s="41"/>
      <c r="B62" s="42">
        <f t="shared" si="7"/>
        <v>52</v>
      </c>
      <c r="C62" s="43" t="s">
        <v>134</v>
      </c>
      <c r="D62" s="44" t="s">
        <v>135</v>
      </c>
      <c r="E62" s="45" t="s">
        <v>32</v>
      </c>
      <c r="F62" s="51">
        <v>4.0</v>
      </c>
      <c r="G62" s="46">
        <v>1.0E8</v>
      </c>
      <c r="H62" s="47">
        <f>SUMIF('Nhập'!$J$11:$J$19999,$C62,'Nhập'!$M$11:$M$19999)</f>
        <v>0</v>
      </c>
      <c r="I62" s="47">
        <f>SUMIF('Nhập'!$J$11:$J$19999,$C62,'Nhập'!$O$11:$O$19999)</f>
        <v>0</v>
      </c>
      <c r="J62" s="47">
        <f>SUMIF(Xuat!$I$11:$I$19999,$C62,Xuat!$K$11:$K$19999)</f>
        <v>0</v>
      </c>
      <c r="K62" s="47">
        <f>SUMIF(Xuat!$I$11:$I$19999,$C62,Xuat!$K$11:$K$19999)</f>
        <v>0</v>
      </c>
      <c r="L62" s="47">
        <f t="shared" ref="L62:M62" si="106">F62+H62-J62</f>
        <v>4</v>
      </c>
      <c r="M62" s="47">
        <f t="shared" si="106"/>
        <v>100000000</v>
      </c>
      <c r="N62" s="47">
        <f t="shared" ref="N62:O62" si="107">F62+H62</f>
        <v>4</v>
      </c>
      <c r="O62" s="47">
        <f t="shared" si="107"/>
        <v>100000000</v>
      </c>
      <c r="P62" s="48" t="str">
        <f t="shared" si="5"/>
        <v>SD</v>
      </c>
      <c r="Q62" s="47">
        <f t="shared" si="6"/>
        <v>25000000</v>
      </c>
      <c r="R62" s="49"/>
      <c r="S62" s="50"/>
      <c r="T62" s="50"/>
      <c r="U62" s="50"/>
      <c r="V62" s="50"/>
      <c r="W62" s="50"/>
      <c r="X62" s="50"/>
      <c r="Y62" s="50"/>
      <c r="Z62" s="50"/>
      <c r="AA62" s="50"/>
    </row>
    <row r="63" ht="18.75" customHeight="1">
      <c r="A63" s="41"/>
      <c r="B63" s="42">
        <f t="shared" si="7"/>
        <v>53</v>
      </c>
      <c r="C63" s="43" t="s">
        <v>136</v>
      </c>
      <c r="D63" s="44" t="s">
        <v>137</v>
      </c>
      <c r="E63" s="45" t="s">
        <v>58</v>
      </c>
      <c r="F63" s="51">
        <v>4.0</v>
      </c>
      <c r="G63" s="46">
        <v>1.0E8</v>
      </c>
      <c r="H63" s="47">
        <f>SUMIF('Nhập'!$J$11:$J$19999,$C63,'Nhập'!$M$11:$M$19999)</f>
        <v>0</v>
      </c>
      <c r="I63" s="47">
        <f>SUMIF('Nhập'!$J$11:$J$19999,$C63,'Nhập'!$O$11:$O$19999)</f>
        <v>0</v>
      </c>
      <c r="J63" s="47">
        <f>SUMIF(Xuat!$I$11:$I$19999,$C63,Xuat!$K$11:$K$19999)</f>
        <v>0</v>
      </c>
      <c r="K63" s="47">
        <f>SUMIF(Xuat!$I$11:$I$19999,$C63,Xuat!$K$11:$K$19999)</f>
        <v>0</v>
      </c>
      <c r="L63" s="47">
        <f t="shared" ref="L63:M63" si="108">F63+H63-J63</f>
        <v>4</v>
      </c>
      <c r="M63" s="47">
        <f t="shared" si="108"/>
        <v>100000000</v>
      </c>
      <c r="N63" s="47">
        <f t="shared" ref="N63:O63" si="109">F63+H63</f>
        <v>4</v>
      </c>
      <c r="O63" s="47">
        <f t="shared" si="109"/>
        <v>100000000</v>
      </c>
      <c r="P63" s="48" t="str">
        <f t="shared" si="5"/>
        <v>SN Matex</v>
      </c>
      <c r="Q63" s="47">
        <f t="shared" si="6"/>
        <v>25000000</v>
      </c>
      <c r="R63" s="49"/>
      <c r="S63" s="50"/>
      <c r="T63" s="50"/>
      <c r="U63" s="50"/>
      <c r="V63" s="50"/>
      <c r="W63" s="50"/>
      <c r="X63" s="50"/>
      <c r="Y63" s="50"/>
      <c r="Z63" s="50"/>
      <c r="AA63" s="50"/>
    </row>
    <row r="64" ht="18.75" customHeight="1">
      <c r="A64" s="41"/>
      <c r="B64" s="42">
        <f t="shared" si="7"/>
        <v>54</v>
      </c>
      <c r="C64" s="43" t="s">
        <v>138</v>
      </c>
      <c r="D64" s="44" t="s">
        <v>139</v>
      </c>
      <c r="E64" s="45" t="s">
        <v>58</v>
      </c>
      <c r="F64" s="51">
        <v>4.0</v>
      </c>
      <c r="G64" s="46">
        <v>1.0E8</v>
      </c>
      <c r="H64" s="47">
        <f>SUMIF('Nhập'!$J$11:$J$19999,$C64,'Nhập'!$M$11:$M$19999)</f>
        <v>0</v>
      </c>
      <c r="I64" s="47">
        <f>SUMIF('Nhập'!$J$11:$J$19999,$C64,'Nhập'!$O$11:$O$19999)</f>
        <v>0</v>
      </c>
      <c r="J64" s="47">
        <f>SUMIF(Xuat!$I$11:$I$19999,$C64,Xuat!$K$11:$K$19999)</f>
        <v>0</v>
      </c>
      <c r="K64" s="47">
        <f>SUMIF(Xuat!$I$11:$I$19999,$C64,Xuat!$K$11:$K$19999)</f>
        <v>0</v>
      </c>
      <c r="L64" s="47">
        <f t="shared" ref="L64:M64" si="110">F64+H64-J64</f>
        <v>4</v>
      </c>
      <c r="M64" s="47">
        <f t="shared" si="110"/>
        <v>100000000</v>
      </c>
      <c r="N64" s="47">
        <f t="shared" ref="N64:O64" si="111">F64+H64</f>
        <v>4</v>
      </c>
      <c r="O64" s="47">
        <f t="shared" si="111"/>
        <v>100000000</v>
      </c>
      <c r="P64" s="48" t="str">
        <f t="shared" si="5"/>
        <v>SN sfast 18l</v>
      </c>
      <c r="Q64" s="47">
        <f t="shared" si="6"/>
        <v>25000000</v>
      </c>
      <c r="R64" s="49"/>
      <c r="S64" s="50"/>
      <c r="T64" s="50"/>
      <c r="U64" s="50"/>
      <c r="V64" s="50"/>
      <c r="W64" s="50"/>
      <c r="X64" s="50"/>
      <c r="Y64" s="50"/>
      <c r="Z64" s="50"/>
      <c r="AA64" s="50"/>
    </row>
    <row r="65" ht="18.75" customHeight="1">
      <c r="A65" s="41"/>
      <c r="B65" s="42">
        <f t="shared" si="7"/>
        <v>55</v>
      </c>
      <c r="C65" s="43" t="s">
        <v>140</v>
      </c>
      <c r="D65" s="44" t="s">
        <v>141</v>
      </c>
      <c r="E65" s="45" t="s">
        <v>142</v>
      </c>
      <c r="F65" s="51">
        <v>4.0</v>
      </c>
      <c r="G65" s="46">
        <v>1.0E8</v>
      </c>
      <c r="H65" s="47">
        <f>SUMIF('Nhập'!$J$11:$J$19999,$C65,'Nhập'!$M$11:$M$19999)</f>
        <v>0</v>
      </c>
      <c r="I65" s="47">
        <f>SUMIF('Nhập'!$J$11:$J$19999,$C65,'Nhập'!$O$11:$O$19999)</f>
        <v>0</v>
      </c>
      <c r="J65" s="47">
        <f>SUMIF(Xuat!$I$11:$I$19999,$C65,Xuat!$K$11:$K$19999)</f>
        <v>0</v>
      </c>
      <c r="K65" s="47">
        <f>SUMIF(Xuat!$I$11:$I$19999,$C65,Xuat!$K$11:$K$19999)</f>
        <v>0</v>
      </c>
      <c r="L65" s="47">
        <f t="shared" ref="L65:M65" si="112">F65+H65-J65</f>
        <v>4</v>
      </c>
      <c r="M65" s="47">
        <f t="shared" si="112"/>
        <v>100000000</v>
      </c>
      <c r="N65" s="47">
        <f t="shared" ref="N65:O65" si="113">F65+H65</f>
        <v>4</v>
      </c>
      <c r="O65" s="47">
        <f t="shared" si="113"/>
        <v>100000000</v>
      </c>
      <c r="P65" s="48" t="str">
        <f t="shared" si="5"/>
        <v>SN sfast 3.8</v>
      </c>
      <c r="Q65" s="47">
        <f t="shared" si="6"/>
        <v>25000000</v>
      </c>
      <c r="R65" s="49"/>
      <c r="S65" s="50"/>
      <c r="T65" s="50"/>
      <c r="U65" s="50"/>
      <c r="V65" s="50"/>
      <c r="W65" s="50"/>
      <c r="X65" s="50"/>
      <c r="Y65" s="50"/>
      <c r="Z65" s="50"/>
      <c r="AA65" s="50"/>
    </row>
    <row r="66" ht="18.75" customHeight="1">
      <c r="A66" s="41"/>
      <c r="B66" s="42">
        <f t="shared" si="7"/>
        <v>56</v>
      </c>
      <c r="C66" s="43" t="s">
        <v>143</v>
      </c>
      <c r="D66" s="44" t="s">
        <v>144</v>
      </c>
      <c r="E66" s="45" t="s">
        <v>58</v>
      </c>
      <c r="F66" s="46">
        <v>5.0</v>
      </c>
      <c r="G66" s="46">
        <v>1.0E8</v>
      </c>
      <c r="H66" s="47">
        <f>SUMIF('Nhập'!$J$11:$J$19999,$C66,'Nhập'!$M$11:$M$19999)</f>
        <v>0</v>
      </c>
      <c r="I66" s="47">
        <f>SUMIF('Nhập'!$J$11:$J$19999,$C66,'Nhập'!$O$11:$O$19999)</f>
        <v>0</v>
      </c>
      <c r="J66" s="47">
        <f>SUMIF(Xuat!$I$11:$I$19999,$C66,Xuat!$K$11:$K$19999)</f>
        <v>0</v>
      </c>
      <c r="K66" s="47">
        <f>SUMIF(Xuat!$I$11:$I$19999,$C66,Xuat!$K$11:$K$19999)</f>
        <v>0</v>
      </c>
      <c r="L66" s="47">
        <f t="shared" ref="L66:M66" si="114">F66+H66-J66</f>
        <v>5</v>
      </c>
      <c r="M66" s="47">
        <f t="shared" si="114"/>
        <v>100000000</v>
      </c>
      <c r="N66" s="47">
        <f t="shared" ref="N66:O66" si="115">F66+H66</f>
        <v>5</v>
      </c>
      <c r="O66" s="47">
        <f t="shared" si="115"/>
        <v>100000000</v>
      </c>
      <c r="P66" s="48" t="str">
        <f t="shared" si="5"/>
        <v>SN sfast  ex 18l</v>
      </c>
      <c r="Q66" s="47">
        <f t="shared" si="6"/>
        <v>20000000</v>
      </c>
      <c r="R66" s="49"/>
      <c r="S66" s="50"/>
      <c r="T66" s="50"/>
      <c r="U66" s="50"/>
      <c r="V66" s="50"/>
      <c r="W66" s="50"/>
      <c r="X66" s="50"/>
      <c r="Y66" s="50"/>
      <c r="Z66" s="50"/>
      <c r="AA66" s="50"/>
    </row>
    <row r="67" ht="18.75" customHeight="1">
      <c r="A67" s="41"/>
      <c r="B67" s="42">
        <f t="shared" si="7"/>
        <v>57</v>
      </c>
      <c r="C67" s="43" t="s">
        <v>145</v>
      </c>
      <c r="D67" s="44" t="s">
        <v>146</v>
      </c>
      <c r="E67" s="45" t="s">
        <v>32</v>
      </c>
      <c r="F67" s="46">
        <v>5.0</v>
      </c>
      <c r="G67" s="46">
        <v>1.0E8</v>
      </c>
      <c r="H67" s="47">
        <f>SUMIF('Nhập'!$J$11:$J$19999,$C67,'Nhập'!$M$11:$M$19999)</f>
        <v>0</v>
      </c>
      <c r="I67" s="47">
        <f>SUMIF('Nhập'!$J$11:$J$19999,$C67,'Nhập'!$O$11:$O$19999)</f>
        <v>0</v>
      </c>
      <c r="J67" s="47">
        <f>SUMIF(Xuat!$I$11:$I$19999,$C67,Xuat!$K$11:$K$19999)</f>
        <v>0</v>
      </c>
      <c r="K67" s="47">
        <f>SUMIF(Xuat!$I$11:$I$19999,$C67,Xuat!$K$11:$K$19999)</f>
        <v>0</v>
      </c>
      <c r="L67" s="47">
        <f t="shared" ref="L67:M67" si="116">F67+H67-J67</f>
        <v>5</v>
      </c>
      <c r="M67" s="47">
        <f t="shared" si="116"/>
        <v>100000000</v>
      </c>
      <c r="N67" s="47">
        <f t="shared" ref="N67:O67" si="117">F67+H67</f>
        <v>5</v>
      </c>
      <c r="O67" s="47">
        <f t="shared" si="117"/>
        <v>100000000</v>
      </c>
      <c r="P67" s="48" t="str">
        <f t="shared" si="5"/>
        <v>SN T-16Y</v>
      </c>
      <c r="Q67" s="47">
        <f t="shared" si="6"/>
        <v>20000000</v>
      </c>
      <c r="R67" s="49"/>
      <c r="S67" s="50"/>
      <c r="T67" s="50"/>
      <c r="U67" s="50"/>
      <c r="V67" s="50"/>
      <c r="W67" s="50"/>
      <c r="X67" s="50"/>
      <c r="Y67" s="50"/>
      <c r="Z67" s="50"/>
      <c r="AA67" s="50"/>
    </row>
    <row r="68" ht="18.75" customHeight="1">
      <c r="A68" s="41"/>
      <c r="B68" s="42">
        <f t="shared" si="7"/>
        <v>58</v>
      </c>
      <c r="C68" s="43" t="s">
        <v>147</v>
      </c>
      <c r="D68" s="44" t="s">
        <v>148</v>
      </c>
      <c r="E68" s="45" t="s">
        <v>39</v>
      </c>
      <c r="F68" s="46">
        <v>5.0</v>
      </c>
      <c r="G68" s="46">
        <v>1.0E8</v>
      </c>
      <c r="H68" s="47">
        <f>SUMIF('Nhập'!$J$11:$J$19999,$C68,'Nhập'!$M$11:$M$19999)</f>
        <v>0</v>
      </c>
      <c r="I68" s="47">
        <f>SUMIF('Nhập'!$J$11:$J$19999,$C68,'Nhập'!$O$11:$O$19999)</f>
        <v>0</v>
      </c>
      <c r="J68" s="47">
        <f>SUMIF(Xuat!$I$11:$I$19999,$C68,Xuat!$K$11:$K$19999)</f>
        <v>0</v>
      </c>
      <c r="K68" s="47">
        <f>SUMIF(Xuat!$I$11:$I$19999,$C68,Xuat!$K$11:$K$19999)</f>
        <v>0</v>
      </c>
      <c r="L68" s="47">
        <f t="shared" ref="L68:M68" si="118">F68+H68-J68</f>
        <v>5</v>
      </c>
      <c r="M68" s="47">
        <f t="shared" si="118"/>
        <v>100000000</v>
      </c>
      <c r="N68" s="47">
        <f t="shared" ref="N68:O68" si="119">F68+H68</f>
        <v>5</v>
      </c>
      <c r="O68" s="47">
        <f t="shared" si="119"/>
        <v>100000000</v>
      </c>
      <c r="P68" s="48" t="str">
        <f t="shared" si="5"/>
        <v>T21D</v>
      </c>
      <c r="Q68" s="47">
        <f t="shared" si="6"/>
        <v>20000000</v>
      </c>
      <c r="R68" s="49"/>
      <c r="S68" s="50"/>
      <c r="T68" s="50"/>
      <c r="U68" s="50"/>
      <c r="V68" s="50"/>
      <c r="W68" s="50"/>
      <c r="X68" s="50"/>
      <c r="Y68" s="50"/>
      <c r="Z68" s="50"/>
      <c r="AA68" s="50"/>
    </row>
    <row r="69" ht="18.75" customHeight="1">
      <c r="A69" s="41"/>
      <c r="B69" s="42">
        <f t="shared" si="7"/>
        <v>59</v>
      </c>
      <c r="C69" s="43" t="s">
        <v>149</v>
      </c>
      <c r="D69" s="44" t="s">
        <v>150</v>
      </c>
      <c r="E69" s="45" t="s">
        <v>39</v>
      </c>
      <c r="F69" s="46">
        <v>5.0</v>
      </c>
      <c r="G69" s="46">
        <v>1.0E8</v>
      </c>
      <c r="H69" s="47">
        <f>SUMIF('Nhập'!$J$11:$J$19999,$C69,'Nhập'!$M$11:$M$19999)</f>
        <v>0</v>
      </c>
      <c r="I69" s="47">
        <f>SUMIF('Nhập'!$J$11:$J$19999,$C69,'Nhập'!$O$11:$O$19999)</f>
        <v>0</v>
      </c>
      <c r="J69" s="47">
        <f>SUMIF(Xuat!$I$11:$I$19999,$C69,Xuat!$K$11:$K$19999)</f>
        <v>0</v>
      </c>
      <c r="K69" s="47">
        <f>SUMIF(Xuat!$I$11:$I$19999,$C69,Xuat!$K$11:$K$19999)</f>
        <v>0</v>
      </c>
      <c r="L69" s="47">
        <f t="shared" ref="L69:M69" si="120">F69+H69-J69</f>
        <v>5</v>
      </c>
      <c r="M69" s="47">
        <f t="shared" si="120"/>
        <v>100000000</v>
      </c>
      <c r="N69" s="47">
        <f t="shared" ref="N69:O69" si="121">F69+H69</f>
        <v>5</v>
      </c>
      <c r="O69" s="47">
        <f t="shared" si="121"/>
        <v>100000000</v>
      </c>
      <c r="P69" s="48" t="str">
        <f t="shared" si="5"/>
        <v>T27D</v>
      </c>
      <c r="Q69" s="47">
        <f t="shared" si="6"/>
        <v>20000000</v>
      </c>
      <c r="R69" s="49"/>
      <c r="S69" s="50"/>
      <c r="T69" s="50"/>
      <c r="U69" s="50"/>
      <c r="V69" s="50"/>
      <c r="W69" s="50"/>
      <c r="X69" s="50"/>
      <c r="Y69" s="50"/>
      <c r="Z69" s="50"/>
      <c r="AA69" s="50"/>
    </row>
    <row r="70" ht="18.75" customHeight="1">
      <c r="A70" s="41"/>
      <c r="B70" s="42">
        <f t="shared" si="7"/>
        <v>60</v>
      </c>
      <c r="C70" s="43" t="s">
        <v>151</v>
      </c>
      <c r="D70" s="44" t="s">
        <v>152</v>
      </c>
      <c r="E70" s="45" t="s">
        <v>39</v>
      </c>
      <c r="F70" s="46">
        <v>5.0</v>
      </c>
      <c r="G70" s="46">
        <v>1.0E8</v>
      </c>
      <c r="H70" s="47">
        <f>SUMIF('Nhập'!$J$11:$J$19999,$C70,'Nhập'!$M$11:$M$19999)</f>
        <v>0</v>
      </c>
      <c r="I70" s="47">
        <f>SUMIF('Nhập'!$J$11:$J$19999,$C70,'Nhập'!$O$11:$O$19999)</f>
        <v>0</v>
      </c>
      <c r="J70" s="47">
        <f>SUMIF(Xuat!$I$11:$I$19999,$C70,Xuat!$K$11:$K$19999)</f>
        <v>0</v>
      </c>
      <c r="K70" s="47">
        <f>SUMIF(Xuat!$I$11:$I$19999,$C70,Xuat!$K$11:$K$19999)</f>
        <v>0</v>
      </c>
      <c r="L70" s="47">
        <f t="shared" ref="L70:M70" si="122">F70+H70-J70</f>
        <v>5</v>
      </c>
      <c r="M70" s="47">
        <f t="shared" si="122"/>
        <v>100000000</v>
      </c>
      <c r="N70" s="47">
        <f t="shared" ref="N70:O70" si="123">F70+H70</f>
        <v>5</v>
      </c>
      <c r="O70" s="47">
        <f t="shared" si="123"/>
        <v>100000000</v>
      </c>
      <c r="P70" s="48" t="str">
        <f t="shared" si="5"/>
        <v>T90</v>
      </c>
      <c r="Q70" s="47">
        <f t="shared" si="6"/>
        <v>20000000</v>
      </c>
      <c r="R70" s="49"/>
      <c r="S70" s="50"/>
      <c r="T70" s="50"/>
      <c r="U70" s="50"/>
      <c r="V70" s="50"/>
      <c r="W70" s="50"/>
      <c r="X70" s="50"/>
      <c r="Y70" s="50"/>
      <c r="Z70" s="50"/>
      <c r="AA70" s="50"/>
    </row>
    <row r="71" ht="18.75" customHeight="1">
      <c r="A71" s="41"/>
      <c r="B71" s="42">
        <f t="shared" si="7"/>
        <v>61</v>
      </c>
      <c r="C71" s="43" t="s">
        <v>153</v>
      </c>
      <c r="D71" s="44" t="s">
        <v>154</v>
      </c>
      <c r="E71" s="45" t="s">
        <v>32</v>
      </c>
      <c r="F71" s="46">
        <v>5.0</v>
      </c>
      <c r="G71" s="46">
        <v>1.0E8</v>
      </c>
      <c r="H71" s="47">
        <f>SUMIF('Nhập'!$J$11:$J$19999,$C71,'Nhập'!$M$11:$M$19999)</f>
        <v>0</v>
      </c>
      <c r="I71" s="47">
        <f>SUMIF('Nhập'!$J$11:$J$19999,$C71,'Nhập'!$O$11:$O$19999)</f>
        <v>0</v>
      </c>
      <c r="J71" s="47">
        <f>SUMIF(Xuat!$I$11:$I$19999,$C71,Xuat!$K$11:$K$19999)</f>
        <v>0</v>
      </c>
      <c r="K71" s="47">
        <f>SUMIF(Xuat!$I$11:$I$19999,$C71,Xuat!$K$11:$K$19999)</f>
        <v>0</v>
      </c>
      <c r="L71" s="47">
        <f t="shared" ref="L71:M71" si="124">F71+H71-J71</f>
        <v>5</v>
      </c>
      <c r="M71" s="47">
        <f t="shared" si="124"/>
        <v>100000000</v>
      </c>
      <c r="N71" s="47">
        <f t="shared" ref="N71:O71" si="125">F71+H71</f>
        <v>5</v>
      </c>
      <c r="O71" s="47">
        <f t="shared" si="125"/>
        <v>100000000</v>
      </c>
      <c r="P71" s="48" t="str">
        <f t="shared" si="5"/>
        <v>TTDK&lt;=10</v>
      </c>
      <c r="Q71" s="47">
        <f t="shared" si="6"/>
        <v>20000000</v>
      </c>
      <c r="R71" s="49"/>
      <c r="S71" s="50"/>
      <c r="T71" s="50"/>
      <c r="U71" s="50"/>
      <c r="V71" s="50"/>
      <c r="W71" s="50"/>
      <c r="X71" s="50"/>
      <c r="Y71" s="50"/>
      <c r="Z71" s="50"/>
      <c r="AA71" s="50"/>
    </row>
    <row r="72" ht="18.75" customHeight="1">
      <c r="A72" s="41"/>
      <c r="B72" s="42">
        <f t="shared" si="7"/>
        <v>62</v>
      </c>
      <c r="C72" s="43" t="s">
        <v>155</v>
      </c>
      <c r="D72" s="44" t="s">
        <v>156</v>
      </c>
      <c r="E72" s="45" t="s">
        <v>32</v>
      </c>
      <c r="F72" s="46">
        <v>5.0</v>
      </c>
      <c r="G72" s="46">
        <v>1.0E8</v>
      </c>
      <c r="H72" s="47">
        <f>SUMIF('Nhập'!$J$11:$J$19999,$C72,'Nhập'!$M$11:$M$19999)</f>
        <v>0</v>
      </c>
      <c r="I72" s="47">
        <f>SUMIF('Nhập'!$J$11:$J$19999,$C72,'Nhập'!$O$11:$O$19999)</f>
        <v>0</v>
      </c>
      <c r="J72" s="47">
        <f>SUMIF(Xuat!$I$11:$I$19999,$C72,Xuat!$K$11:$K$19999)</f>
        <v>0</v>
      </c>
      <c r="K72" s="47">
        <f>SUMIF(Xuat!$I$11:$I$19999,$C72,Xuat!$K$11:$K$19999)</f>
        <v>0</v>
      </c>
      <c r="L72" s="47">
        <f t="shared" ref="L72:M72" si="126">F72+H72-J72</f>
        <v>5</v>
      </c>
      <c r="M72" s="47">
        <f t="shared" si="126"/>
        <v>100000000</v>
      </c>
      <c r="N72" s="47">
        <f t="shared" ref="N72:O72" si="127">F72+H72</f>
        <v>5</v>
      </c>
      <c r="O72" s="47">
        <f t="shared" si="127"/>
        <v>100000000</v>
      </c>
      <c r="P72" s="48" t="str">
        <f t="shared" si="5"/>
        <v>TH</v>
      </c>
      <c r="Q72" s="47">
        <f t="shared" si="6"/>
        <v>20000000</v>
      </c>
      <c r="R72" s="49"/>
      <c r="S72" s="50"/>
      <c r="T72" s="50"/>
      <c r="U72" s="50"/>
      <c r="V72" s="50"/>
      <c r="W72" s="50"/>
      <c r="X72" s="50"/>
      <c r="Y72" s="50"/>
      <c r="Z72" s="50"/>
      <c r="AA72" s="50"/>
    </row>
    <row r="73" ht="18.75" customHeight="1">
      <c r="A73" s="41"/>
      <c r="B73" s="42">
        <f t="shared" si="7"/>
        <v>63</v>
      </c>
      <c r="C73" s="43" t="s">
        <v>157</v>
      </c>
      <c r="D73" s="44" t="s">
        <v>158</v>
      </c>
      <c r="E73" s="45" t="s">
        <v>32</v>
      </c>
      <c r="F73" s="46">
        <v>5.0</v>
      </c>
      <c r="G73" s="46">
        <v>1.0E8</v>
      </c>
      <c r="H73" s="47">
        <f>SUMIF('Nhập'!$J$11:$J$19999,$C73,'Nhập'!$M$11:$M$19999)</f>
        <v>0</v>
      </c>
      <c r="I73" s="47">
        <f>SUMIF('Nhập'!$J$11:$J$19999,$C73,'Nhập'!$O$11:$O$19999)</f>
        <v>0</v>
      </c>
      <c r="J73" s="47">
        <f>SUMIF(Xuat!$I$11:$I$19999,$C73,Xuat!$K$11:$K$19999)</f>
        <v>0</v>
      </c>
      <c r="K73" s="47">
        <f>SUMIF(Xuat!$I$11:$I$19999,$C73,Xuat!$K$11:$K$19999)</f>
        <v>0</v>
      </c>
      <c r="L73" s="47">
        <f t="shared" ref="L73:M73" si="128">F73+H73-J73</f>
        <v>5</v>
      </c>
      <c r="M73" s="47">
        <f t="shared" si="128"/>
        <v>100000000</v>
      </c>
      <c r="N73" s="47">
        <f t="shared" ref="N73:O73" si="129">F73+H73</f>
        <v>5</v>
      </c>
      <c r="O73" s="47">
        <f t="shared" si="129"/>
        <v>100000000</v>
      </c>
      <c r="P73" s="48" t="str">
        <f t="shared" si="5"/>
        <v>THv50</v>
      </c>
      <c r="Q73" s="47">
        <f t="shared" si="6"/>
        <v>20000000</v>
      </c>
      <c r="R73" s="49"/>
      <c r="S73" s="50"/>
      <c r="T73" s="50"/>
      <c r="U73" s="50"/>
      <c r="V73" s="50"/>
      <c r="W73" s="50"/>
      <c r="X73" s="50"/>
      <c r="Y73" s="50"/>
      <c r="Z73" s="50"/>
      <c r="AA73" s="50"/>
    </row>
    <row r="74" ht="18.75" customHeight="1">
      <c r="A74" s="41"/>
      <c r="B74" s="42">
        <f t="shared" si="7"/>
        <v>64</v>
      </c>
      <c r="C74" s="43" t="s">
        <v>159</v>
      </c>
      <c r="D74" s="44" t="s">
        <v>160</v>
      </c>
      <c r="E74" s="45" t="s">
        <v>32</v>
      </c>
      <c r="F74" s="46">
        <v>5.0</v>
      </c>
      <c r="G74" s="46">
        <v>1.0E8</v>
      </c>
      <c r="H74" s="47">
        <f>SUMIF('Nhập'!$J$11:$J$19999,$C74,'Nhập'!$M$11:$M$19999)</f>
        <v>0</v>
      </c>
      <c r="I74" s="47">
        <f>SUMIF('Nhập'!$J$11:$J$19999,$C74,'Nhập'!$O$11:$O$19999)</f>
        <v>0</v>
      </c>
      <c r="J74" s="47">
        <f>SUMIF(Xuat!$I$11:$I$19999,$C74,Xuat!$K$11:$K$19999)</f>
        <v>0</v>
      </c>
      <c r="K74" s="47">
        <f>SUMIF(Xuat!$I$11:$I$19999,$C74,Xuat!$K$11:$K$19999)</f>
        <v>0</v>
      </c>
      <c r="L74" s="47">
        <f t="shared" ref="L74:M74" si="130">F74+H74-J74</f>
        <v>5</v>
      </c>
      <c r="M74" s="47">
        <f t="shared" si="130"/>
        <v>100000000</v>
      </c>
      <c r="N74" s="47">
        <f t="shared" ref="N74:O74" si="131">F74+H74</f>
        <v>5</v>
      </c>
      <c r="O74" s="47">
        <f t="shared" si="131"/>
        <v>100000000</v>
      </c>
      <c r="P74" s="48" t="str">
        <f t="shared" si="5"/>
        <v>THVMK</v>
      </c>
      <c r="Q74" s="47">
        <f t="shared" si="6"/>
        <v>20000000</v>
      </c>
      <c r="R74" s="49"/>
      <c r="S74" s="50"/>
      <c r="T74" s="50"/>
      <c r="U74" s="50"/>
      <c r="V74" s="50"/>
      <c r="W74" s="50"/>
      <c r="X74" s="50"/>
      <c r="Y74" s="50"/>
      <c r="Z74" s="50"/>
      <c r="AA74" s="50"/>
    </row>
    <row r="75" ht="18.75" customHeight="1">
      <c r="A75" s="41"/>
      <c r="B75" s="42">
        <f t="shared" si="7"/>
        <v>65</v>
      </c>
      <c r="C75" s="43" t="s">
        <v>161</v>
      </c>
      <c r="D75" s="44" t="s">
        <v>162</v>
      </c>
      <c r="E75" s="45" t="s">
        <v>32</v>
      </c>
      <c r="F75" s="46">
        <v>5.0</v>
      </c>
      <c r="G75" s="46">
        <v>1.0E8</v>
      </c>
      <c r="H75" s="47">
        <f>SUMIF('Nhập'!$J$11:$J$19999,$C75,'Nhập'!$M$11:$M$19999)</f>
        <v>0</v>
      </c>
      <c r="I75" s="47">
        <f>SUMIF('Nhập'!$J$11:$J$19999,$C75,'Nhập'!$O$11:$O$19999)</f>
        <v>0</v>
      </c>
      <c r="J75" s="47">
        <f>SUMIF(Xuat!$I$11:$I$19999,$C75,Xuat!$K$11:$K$19999)</f>
        <v>0</v>
      </c>
      <c r="K75" s="47">
        <f>SUMIF(Xuat!$I$11:$I$19999,$C75,Xuat!$K$11:$K$19999)</f>
        <v>0</v>
      </c>
      <c r="L75" s="47">
        <f t="shared" ref="L75:M75" si="132">F75+H75-J75</f>
        <v>5</v>
      </c>
      <c r="M75" s="47">
        <f t="shared" si="132"/>
        <v>100000000</v>
      </c>
      <c r="N75" s="47">
        <f t="shared" ref="N75:O75" si="133">F75+H75</f>
        <v>5</v>
      </c>
      <c r="O75" s="47">
        <f t="shared" si="133"/>
        <v>100000000</v>
      </c>
      <c r="P75" s="48" t="str">
        <f t="shared" si="5"/>
        <v>TKR 304</v>
      </c>
      <c r="Q75" s="47">
        <f t="shared" si="6"/>
        <v>20000000</v>
      </c>
      <c r="R75" s="49"/>
      <c r="S75" s="50"/>
      <c r="T75" s="50"/>
      <c r="U75" s="50"/>
      <c r="V75" s="50"/>
      <c r="W75" s="50"/>
      <c r="X75" s="50"/>
      <c r="Y75" s="50"/>
      <c r="Z75" s="50"/>
      <c r="AA75" s="50"/>
    </row>
    <row r="76" ht="18.75" customHeight="1">
      <c r="A76" s="41"/>
      <c r="B76" s="42">
        <f t="shared" si="7"/>
        <v>66</v>
      </c>
      <c r="C76" s="43" t="s">
        <v>163</v>
      </c>
      <c r="D76" s="44" t="s">
        <v>164</v>
      </c>
      <c r="E76" s="45" t="s">
        <v>32</v>
      </c>
      <c r="F76" s="46">
        <v>5.0</v>
      </c>
      <c r="G76" s="46">
        <v>1.0E8</v>
      </c>
      <c r="H76" s="47">
        <f>SUMIF('Nhập'!$J$11:$J$19999,$C76,'Nhập'!$M$11:$M$19999)</f>
        <v>0</v>
      </c>
      <c r="I76" s="47">
        <f>SUMIF('Nhập'!$J$11:$J$19999,$C76,'Nhập'!$O$11:$O$19999)</f>
        <v>0</v>
      </c>
      <c r="J76" s="47">
        <f>SUMIF(Xuat!$I$11:$I$19999,$C76,Xuat!$K$11:$K$19999)</f>
        <v>0</v>
      </c>
      <c r="K76" s="47">
        <f>SUMIF(Xuat!$I$11:$I$19999,$C76,Xuat!$K$11:$K$19999)</f>
        <v>0</v>
      </c>
      <c r="L76" s="47">
        <f t="shared" ref="L76:M76" si="134">F76+H76-J76</f>
        <v>5</v>
      </c>
      <c r="M76" s="47">
        <f t="shared" si="134"/>
        <v>100000000</v>
      </c>
      <c r="N76" s="47">
        <f t="shared" ref="N76:O76" si="135">F76+H76</f>
        <v>5</v>
      </c>
      <c r="O76" s="47">
        <f t="shared" si="135"/>
        <v>100000000</v>
      </c>
      <c r="P76" s="48" t="str">
        <f t="shared" si="5"/>
        <v>TOH</v>
      </c>
      <c r="Q76" s="47">
        <f t="shared" si="6"/>
        <v>20000000</v>
      </c>
      <c r="R76" s="49"/>
      <c r="S76" s="50"/>
      <c r="T76" s="50"/>
      <c r="U76" s="50"/>
      <c r="V76" s="50"/>
      <c r="W76" s="50"/>
      <c r="X76" s="50"/>
      <c r="Y76" s="50"/>
      <c r="Z76" s="50"/>
      <c r="AA76" s="50"/>
    </row>
    <row r="77" ht="18.75" customHeight="1">
      <c r="A77" s="41"/>
      <c r="B77" s="42">
        <f t="shared" si="7"/>
        <v>67</v>
      </c>
      <c r="C77" s="43" t="s">
        <v>165</v>
      </c>
      <c r="D77" s="44" t="s">
        <v>166</v>
      </c>
      <c r="E77" s="45" t="s">
        <v>32</v>
      </c>
      <c r="F77" s="46">
        <v>5.0</v>
      </c>
      <c r="G77" s="46">
        <v>1.0E8</v>
      </c>
      <c r="H77" s="47">
        <f>SUMIF('Nhập'!$J$11:$J$19999,$C77,'Nhập'!$M$11:$M$19999)</f>
        <v>0</v>
      </c>
      <c r="I77" s="47">
        <f>SUMIF('Nhập'!$J$11:$J$19999,$C77,'Nhập'!$O$11:$O$19999)</f>
        <v>0</v>
      </c>
      <c r="J77" s="47">
        <f>SUMIF(Xuat!$I$11:$I$19999,$C77,Xuat!$K$11:$K$19999)</f>
        <v>0</v>
      </c>
      <c r="K77" s="47">
        <f>SUMIF(Xuat!$I$11:$I$19999,$C77,Xuat!$K$11:$K$19999)</f>
        <v>0</v>
      </c>
      <c r="L77" s="47">
        <f t="shared" ref="L77:M77" si="136">F77+H77-J77</f>
        <v>5</v>
      </c>
      <c r="M77" s="47">
        <f t="shared" si="136"/>
        <v>100000000</v>
      </c>
      <c r="N77" s="47">
        <f t="shared" ref="N77:O77" si="137">F77+H77</f>
        <v>5</v>
      </c>
      <c r="O77" s="47">
        <f t="shared" si="137"/>
        <v>100000000</v>
      </c>
      <c r="P77" s="48" t="str">
        <f t="shared" si="5"/>
        <v>TOHX1.2</v>
      </c>
      <c r="Q77" s="47">
        <f t="shared" si="6"/>
        <v>20000000</v>
      </c>
      <c r="R77" s="49"/>
      <c r="S77" s="50"/>
      <c r="T77" s="50"/>
      <c r="U77" s="50"/>
      <c r="V77" s="50"/>
      <c r="W77" s="50"/>
      <c r="X77" s="50"/>
      <c r="Y77" s="50"/>
      <c r="Z77" s="50"/>
      <c r="AA77" s="50"/>
    </row>
    <row r="78" ht="18.75" customHeight="1">
      <c r="A78" s="41"/>
      <c r="B78" s="42">
        <f t="shared" si="7"/>
        <v>68</v>
      </c>
      <c r="C78" s="43" t="s">
        <v>19</v>
      </c>
      <c r="D78" s="44" t="s">
        <v>167</v>
      </c>
      <c r="E78" s="45" t="s">
        <v>32</v>
      </c>
      <c r="F78" s="46">
        <v>5.0</v>
      </c>
      <c r="G78" s="46">
        <v>1.0E8</v>
      </c>
      <c r="H78" s="47">
        <f>SUMIF('Nhập'!$J$11:$J$19999,$C78,'Nhập'!$M$11:$M$19999)</f>
        <v>0</v>
      </c>
      <c r="I78" s="47">
        <f>SUMIF('Nhập'!$J$11:$J$19999,$C78,'Nhập'!$O$11:$O$19999)</f>
        <v>0</v>
      </c>
      <c r="J78" s="47">
        <f>SUMIF(Xuat!$I$11:$I$19999,$C78,Xuat!$K$11:$K$19999)</f>
        <v>0</v>
      </c>
      <c r="K78" s="47">
        <f>SUMIF(Xuat!$I$11:$I$19999,$C78,Xuat!$K$11:$K$19999)</f>
        <v>0</v>
      </c>
      <c r="L78" s="47">
        <f t="shared" ref="L78:M78" si="138">F78+H78-J78</f>
        <v>5</v>
      </c>
      <c r="M78" s="47">
        <f t="shared" si="138"/>
        <v>100000000</v>
      </c>
      <c r="N78" s="47">
        <f t="shared" ref="N78:O78" si="139">F78+H78</f>
        <v>5</v>
      </c>
      <c r="O78" s="47">
        <f t="shared" si="139"/>
        <v>100000000</v>
      </c>
      <c r="P78" s="48" t="str">
        <f t="shared" si="5"/>
        <v>TT</v>
      </c>
      <c r="Q78" s="47">
        <f t="shared" si="6"/>
        <v>20000000</v>
      </c>
      <c r="R78" s="49"/>
      <c r="S78" s="50"/>
      <c r="T78" s="50"/>
      <c r="U78" s="50"/>
      <c r="V78" s="50"/>
      <c r="W78" s="50"/>
      <c r="X78" s="50"/>
      <c r="Y78" s="50"/>
      <c r="Z78" s="50"/>
      <c r="AA78" s="50"/>
    </row>
    <row r="79" ht="18.75" customHeight="1">
      <c r="A79" s="41"/>
      <c r="B79" s="42">
        <f t="shared" si="7"/>
        <v>69</v>
      </c>
      <c r="C79" s="43" t="s">
        <v>168</v>
      </c>
      <c r="D79" s="44" t="s">
        <v>169</v>
      </c>
      <c r="E79" s="45" t="s">
        <v>32</v>
      </c>
      <c r="F79" s="46">
        <v>5.0</v>
      </c>
      <c r="G79" s="46">
        <v>1.0E8</v>
      </c>
      <c r="H79" s="47">
        <f>SUMIF('Nhập'!$J$11:$J$19999,$C79,'Nhập'!$M$11:$M$19999)</f>
        <v>0</v>
      </c>
      <c r="I79" s="47">
        <f>SUMIF('Nhập'!$J$11:$J$19999,$C79,'Nhập'!$O$11:$O$19999)</f>
        <v>0</v>
      </c>
      <c r="J79" s="47">
        <f>SUMIF(Xuat!$I$11:$I$19999,$C79,Xuat!$K$11:$K$19999)</f>
        <v>0</v>
      </c>
      <c r="K79" s="47">
        <f>SUMIF(Xuat!$I$11:$I$19999,$C79,Xuat!$K$11:$K$19999)</f>
        <v>0</v>
      </c>
      <c r="L79" s="47">
        <f t="shared" ref="L79:M79" si="140">F79+H79-J79</f>
        <v>5</v>
      </c>
      <c r="M79" s="47">
        <f t="shared" si="140"/>
        <v>100000000</v>
      </c>
      <c r="N79" s="47">
        <f t="shared" ref="N79:O79" si="141">F79+H79</f>
        <v>5</v>
      </c>
      <c r="O79" s="47">
        <f t="shared" si="141"/>
        <v>100000000</v>
      </c>
      <c r="P79" s="48" t="str">
        <f t="shared" si="5"/>
        <v>TT16</v>
      </c>
      <c r="Q79" s="47">
        <f t="shared" si="6"/>
        <v>20000000</v>
      </c>
      <c r="R79" s="49"/>
      <c r="S79" s="50"/>
      <c r="T79" s="50"/>
      <c r="U79" s="50"/>
      <c r="V79" s="50"/>
      <c r="W79" s="50"/>
      <c r="X79" s="50"/>
      <c r="Y79" s="50"/>
      <c r="Z79" s="50"/>
      <c r="AA79" s="50"/>
    </row>
    <row r="80" ht="18.75" customHeight="1">
      <c r="A80" s="41"/>
      <c r="B80" s="42">
        <f t="shared" si="7"/>
        <v>70</v>
      </c>
      <c r="C80" s="43" t="s">
        <v>170</v>
      </c>
      <c r="D80" s="44" t="s">
        <v>171</v>
      </c>
      <c r="E80" s="45" t="s">
        <v>32</v>
      </c>
      <c r="F80" s="46">
        <v>5.0</v>
      </c>
      <c r="G80" s="46">
        <v>1.0E8</v>
      </c>
      <c r="H80" s="47">
        <f>SUMIF('Nhập'!$J$11:$J$19999,$C80,'Nhập'!$M$11:$M$19999)</f>
        <v>0</v>
      </c>
      <c r="I80" s="47">
        <f>SUMIF('Nhập'!$J$11:$J$19999,$C80,'Nhập'!$O$11:$O$19999)</f>
        <v>0</v>
      </c>
      <c r="J80" s="47">
        <f>SUMIF(Xuat!$I$11:$I$19999,$C80,Xuat!$K$11:$K$19999)</f>
        <v>0</v>
      </c>
      <c r="K80" s="47">
        <f>SUMIF(Xuat!$I$11:$I$19999,$C80,Xuat!$K$11:$K$19999)</f>
        <v>0</v>
      </c>
      <c r="L80" s="47">
        <f t="shared" ref="L80:M80" si="142">F80+H80-J80</f>
        <v>5</v>
      </c>
      <c r="M80" s="47">
        <f t="shared" si="142"/>
        <v>100000000</v>
      </c>
      <c r="N80" s="47">
        <f t="shared" ref="N80:O80" si="143">F80+H80</f>
        <v>5</v>
      </c>
      <c r="O80" s="47">
        <f t="shared" si="143"/>
        <v>100000000</v>
      </c>
      <c r="P80" s="48" t="str">
        <f t="shared" si="5"/>
        <v>TT6</v>
      </c>
      <c r="Q80" s="47">
        <f t="shared" si="6"/>
        <v>20000000</v>
      </c>
      <c r="R80" s="49"/>
      <c r="S80" s="50"/>
      <c r="T80" s="50"/>
      <c r="U80" s="50"/>
      <c r="V80" s="50"/>
      <c r="W80" s="50"/>
      <c r="X80" s="50"/>
      <c r="Y80" s="50"/>
      <c r="Z80" s="50"/>
      <c r="AA80" s="50"/>
    </row>
    <row r="81" ht="18.75" customHeight="1">
      <c r="A81" s="41"/>
      <c r="B81" s="42">
        <f t="shared" si="7"/>
        <v>71</v>
      </c>
      <c r="C81" s="43" t="s">
        <v>172</v>
      </c>
      <c r="D81" s="44" t="s">
        <v>173</v>
      </c>
      <c r="E81" s="45" t="s">
        <v>32</v>
      </c>
      <c r="F81" s="46">
        <v>5.0</v>
      </c>
      <c r="G81" s="46">
        <v>1.0E8</v>
      </c>
      <c r="H81" s="47">
        <f>SUMIF('Nhập'!$J$11:$J$19999,$C81,'Nhập'!$M$11:$M$19999)</f>
        <v>0</v>
      </c>
      <c r="I81" s="47">
        <f>SUMIF('Nhập'!$J$11:$J$19999,$C81,'Nhập'!$O$11:$O$19999)</f>
        <v>0</v>
      </c>
      <c r="J81" s="47">
        <f>SUMIF(Xuat!$I$11:$I$19999,$C81,Xuat!$K$11:$K$19999)</f>
        <v>0</v>
      </c>
      <c r="K81" s="47">
        <f>SUMIF(Xuat!$I$11:$I$19999,$C81,Xuat!$K$11:$K$19999)</f>
        <v>0</v>
      </c>
      <c r="L81" s="47">
        <f t="shared" ref="L81:M81" si="144">F81+H81-J81</f>
        <v>5</v>
      </c>
      <c r="M81" s="47">
        <f t="shared" si="144"/>
        <v>100000000</v>
      </c>
      <c r="N81" s="47">
        <f t="shared" ref="N81:O81" si="145">F81+H81</f>
        <v>5</v>
      </c>
      <c r="O81" s="47">
        <f t="shared" si="145"/>
        <v>100000000</v>
      </c>
      <c r="P81" s="48" t="str">
        <f t="shared" si="5"/>
        <v>TT8</v>
      </c>
      <c r="Q81" s="47">
        <f t="shared" si="6"/>
        <v>20000000</v>
      </c>
      <c r="R81" s="49"/>
      <c r="S81" s="50"/>
      <c r="T81" s="50"/>
      <c r="U81" s="50"/>
      <c r="V81" s="50"/>
      <c r="W81" s="50"/>
      <c r="X81" s="50"/>
      <c r="Y81" s="50"/>
      <c r="Z81" s="50"/>
      <c r="AA81" s="50"/>
    </row>
    <row r="82" ht="18.75" customHeight="1">
      <c r="A82" s="41"/>
      <c r="B82" s="42">
        <f t="shared" si="7"/>
        <v>72</v>
      </c>
      <c r="C82" s="43" t="s">
        <v>174</v>
      </c>
      <c r="D82" s="44" t="s">
        <v>175</v>
      </c>
      <c r="E82" s="45" t="s">
        <v>32</v>
      </c>
      <c r="F82" s="46">
        <v>5.0</v>
      </c>
      <c r="G82" s="46">
        <v>1.0E8</v>
      </c>
      <c r="H82" s="47">
        <f>SUMIF('Nhập'!$J$11:$J$19999,$C82,'Nhập'!$M$11:$M$19999)</f>
        <v>0</v>
      </c>
      <c r="I82" s="47">
        <f>SUMIF('Nhập'!$J$11:$J$19999,$C82,'Nhập'!$O$11:$O$19999)</f>
        <v>0</v>
      </c>
      <c r="J82" s="47">
        <f>SUMIF(Xuat!$I$11:$I$19999,$C82,Xuat!$K$11:$K$19999)</f>
        <v>0</v>
      </c>
      <c r="K82" s="47">
        <f>SUMIF(Xuat!$I$11:$I$19999,$C82,Xuat!$K$11:$K$19999)</f>
        <v>0</v>
      </c>
      <c r="L82" s="47">
        <f t="shared" ref="L82:M82" si="146">F82+H82-J82</f>
        <v>5</v>
      </c>
      <c r="M82" s="47">
        <f t="shared" si="146"/>
        <v>100000000</v>
      </c>
      <c r="N82" s="47">
        <f t="shared" ref="N82:O82" si="147">F82+H82</f>
        <v>5</v>
      </c>
      <c r="O82" s="47">
        <f t="shared" si="147"/>
        <v>100000000</v>
      </c>
      <c r="P82" s="48" t="str">
        <f t="shared" si="5"/>
        <v>TT4*6</v>
      </c>
      <c r="Q82" s="47">
        <f t="shared" si="6"/>
        <v>20000000</v>
      </c>
      <c r="R82" s="49"/>
      <c r="S82" s="50"/>
      <c r="T82" s="50"/>
      <c r="U82" s="50"/>
      <c r="V82" s="50"/>
      <c r="W82" s="50"/>
      <c r="X82" s="50"/>
      <c r="Y82" s="50"/>
      <c r="Z82" s="50"/>
      <c r="AA82" s="50"/>
    </row>
    <row r="83" ht="18.75" customHeight="1">
      <c r="A83" s="41"/>
      <c r="B83" s="42">
        <f t="shared" si="7"/>
        <v>73</v>
      </c>
      <c r="C83" s="43" t="s">
        <v>176</v>
      </c>
      <c r="D83" s="44" t="s">
        <v>177</v>
      </c>
      <c r="E83" s="45" t="s">
        <v>32</v>
      </c>
      <c r="F83" s="46">
        <v>5.0</v>
      </c>
      <c r="G83" s="46">
        <v>1.0E8</v>
      </c>
      <c r="H83" s="47">
        <f>SUMIF('Nhập'!$J$11:$J$19999,$C83,'Nhập'!$M$11:$M$19999)</f>
        <v>0</v>
      </c>
      <c r="I83" s="47">
        <f>SUMIF('Nhập'!$J$11:$J$19999,$C83,'Nhập'!$O$11:$O$19999)</f>
        <v>0</v>
      </c>
      <c r="J83" s="47">
        <f>SUMIF(Xuat!$I$11:$I$19999,$C83,Xuat!$K$11:$K$19999)</f>
        <v>0</v>
      </c>
      <c r="K83" s="47">
        <f>SUMIF(Xuat!$I$11:$I$19999,$C83,Xuat!$K$11:$K$19999)</f>
        <v>0</v>
      </c>
      <c r="L83" s="47">
        <f t="shared" ref="L83:M83" si="148">F83+H83-J83</f>
        <v>5</v>
      </c>
      <c r="M83" s="47">
        <f t="shared" si="148"/>
        <v>100000000</v>
      </c>
      <c r="N83" s="47">
        <f t="shared" ref="N83:O83" si="149">F83+H83</f>
        <v>5</v>
      </c>
      <c r="O83" s="47">
        <f t="shared" si="149"/>
        <v>100000000</v>
      </c>
      <c r="P83" s="48" t="str">
        <f t="shared" si="5"/>
        <v>TV</v>
      </c>
      <c r="Q83" s="47">
        <f t="shared" si="6"/>
        <v>20000000</v>
      </c>
      <c r="R83" s="49"/>
      <c r="S83" s="50"/>
      <c r="T83" s="50"/>
      <c r="U83" s="50"/>
      <c r="V83" s="50"/>
      <c r="W83" s="50"/>
      <c r="X83" s="50"/>
      <c r="Y83" s="50"/>
      <c r="Z83" s="50"/>
      <c r="AA83" s="50"/>
    </row>
    <row r="84" ht="18.75" customHeight="1">
      <c r="A84" s="41"/>
      <c r="B84" s="42">
        <f t="shared" si="7"/>
        <v>74</v>
      </c>
      <c r="C84" s="43" t="s">
        <v>178</v>
      </c>
      <c r="D84" s="44" t="s">
        <v>179</v>
      </c>
      <c r="E84" s="45" t="s">
        <v>32</v>
      </c>
      <c r="F84" s="46">
        <v>5.0</v>
      </c>
      <c r="G84" s="46">
        <v>1.0E8</v>
      </c>
      <c r="H84" s="47">
        <f>SUMIF('Nhập'!$J$11:$J$19999,$C84,'Nhập'!$M$11:$M$19999)</f>
        <v>0</v>
      </c>
      <c r="I84" s="47">
        <f>SUMIF('Nhập'!$J$11:$J$19999,$C84,'Nhập'!$O$11:$O$19999)</f>
        <v>0</v>
      </c>
      <c r="J84" s="47">
        <f>SUMIF(Xuat!$I$11:$I$19999,$C84,Xuat!$K$11:$K$19999)</f>
        <v>0</v>
      </c>
      <c r="K84" s="47">
        <f>SUMIF(Xuat!$I$11:$I$19999,$C84,Xuat!$K$11:$K$19999)</f>
        <v>0</v>
      </c>
      <c r="L84" s="47">
        <f t="shared" ref="L84:M84" si="150">F84+H84-J84</f>
        <v>5</v>
      </c>
      <c r="M84" s="47">
        <f t="shared" si="150"/>
        <v>100000000</v>
      </c>
      <c r="N84" s="47">
        <f t="shared" ref="N84:O84" si="151">F84+H84</f>
        <v>5</v>
      </c>
      <c r="O84" s="47">
        <f t="shared" si="151"/>
        <v>100000000</v>
      </c>
      <c r="P84" s="48" t="str">
        <f t="shared" si="5"/>
        <v>TV 60*1.4</v>
      </c>
      <c r="Q84" s="47">
        <f t="shared" si="6"/>
        <v>20000000</v>
      </c>
      <c r="R84" s="49"/>
      <c r="S84" s="50"/>
      <c r="T84" s="50"/>
      <c r="U84" s="50"/>
      <c r="V84" s="50"/>
      <c r="W84" s="50"/>
      <c r="X84" s="50"/>
      <c r="Y84" s="50"/>
      <c r="Z84" s="50"/>
      <c r="AA84" s="50"/>
    </row>
    <row r="85" ht="18.75" customHeight="1">
      <c r="A85" s="41"/>
      <c r="B85" s="42">
        <f t="shared" si="7"/>
        <v>75</v>
      </c>
      <c r="C85" s="43" t="s">
        <v>180</v>
      </c>
      <c r="D85" s="44" t="s">
        <v>181</v>
      </c>
      <c r="E85" s="45" t="s">
        <v>32</v>
      </c>
      <c r="F85" s="46">
        <v>5.0</v>
      </c>
      <c r="G85" s="46">
        <v>1.0E8</v>
      </c>
      <c r="H85" s="47">
        <f>SUMIF('Nhập'!$J$11:$J$19999,$C85,'Nhập'!$M$11:$M$19999)</f>
        <v>0</v>
      </c>
      <c r="I85" s="47">
        <f>SUMIF('Nhập'!$J$11:$J$19999,$C85,'Nhập'!$O$11:$O$19999)</f>
        <v>0</v>
      </c>
      <c r="J85" s="47">
        <f>SUMIF(Xuat!$I$11:$I$19999,$C85,Xuat!$K$11:$K$19999)</f>
        <v>0</v>
      </c>
      <c r="K85" s="47">
        <f>SUMIF(Xuat!$I$11:$I$19999,$C85,Xuat!$K$11:$K$19999)</f>
        <v>0</v>
      </c>
      <c r="L85" s="47">
        <f t="shared" ref="L85:M85" si="152">F85+H85-J85</f>
        <v>5</v>
      </c>
      <c r="M85" s="47">
        <f t="shared" si="152"/>
        <v>100000000</v>
      </c>
      <c r="N85" s="47">
        <f t="shared" ref="N85:O85" si="153">F85+H85</f>
        <v>5</v>
      </c>
      <c r="O85" s="47">
        <f t="shared" si="153"/>
        <v>100000000</v>
      </c>
      <c r="P85" s="48" t="str">
        <f t="shared" si="5"/>
        <v>Tha</v>
      </c>
      <c r="Q85" s="47">
        <f t="shared" si="6"/>
        <v>20000000</v>
      </c>
      <c r="R85" s="49"/>
      <c r="S85" s="50"/>
      <c r="T85" s="50"/>
      <c r="U85" s="50"/>
      <c r="V85" s="50"/>
      <c r="W85" s="50"/>
      <c r="X85" s="50"/>
      <c r="Y85" s="50"/>
      <c r="Z85" s="50"/>
      <c r="AA85" s="50"/>
    </row>
    <row r="86" ht="18.75" customHeight="1">
      <c r="A86" s="41"/>
      <c r="B86" s="42">
        <f t="shared" si="7"/>
        <v>76</v>
      </c>
      <c r="C86" s="43" t="s">
        <v>182</v>
      </c>
      <c r="D86" s="44" t="s">
        <v>183</v>
      </c>
      <c r="E86" s="45" t="s">
        <v>32</v>
      </c>
      <c r="F86" s="46">
        <v>5.0</v>
      </c>
      <c r="G86" s="46">
        <v>1.0E8</v>
      </c>
      <c r="H86" s="47">
        <f>SUMIF('Nhập'!$J$11:$J$19999,$C86,'Nhập'!$M$11:$M$19999)</f>
        <v>2478.62</v>
      </c>
      <c r="I86" s="47">
        <f>SUMIF('Nhập'!$J$11:$J$19999,$C86,'Nhập'!$O$11:$O$19999)</f>
        <v>36165544</v>
      </c>
      <c r="J86" s="47">
        <f>SUMIF(Xuat!$I$11:$I$19999,$C86,Xuat!$K$11:$K$19999)</f>
        <v>0</v>
      </c>
      <c r="K86" s="47">
        <f>SUMIF(Xuat!$I$11:$I$19999,$C86,Xuat!$K$11:$K$19999)</f>
        <v>0</v>
      </c>
      <c r="L86" s="47">
        <f t="shared" ref="L86:M86" si="154">F86+H86-J86</f>
        <v>2483.62</v>
      </c>
      <c r="M86" s="47">
        <f t="shared" si="154"/>
        <v>136165544</v>
      </c>
      <c r="N86" s="47">
        <f t="shared" ref="N86:O86" si="155">F86+H86</f>
        <v>2483.62</v>
      </c>
      <c r="O86" s="47">
        <f t="shared" si="155"/>
        <v>136165544</v>
      </c>
      <c r="P86" s="48" t="str">
        <f t="shared" si="5"/>
        <v>TL</v>
      </c>
      <c r="Q86" s="47">
        <f t="shared" si="6"/>
        <v>54825.43384</v>
      </c>
      <c r="R86" s="49"/>
      <c r="S86" s="50"/>
      <c r="T86" s="50"/>
      <c r="U86" s="50"/>
      <c r="V86" s="50"/>
      <c r="W86" s="50"/>
      <c r="X86" s="50"/>
      <c r="Y86" s="50"/>
      <c r="Z86" s="50"/>
      <c r="AA86" s="50"/>
    </row>
    <row r="87" ht="18.75" customHeight="1">
      <c r="A87" s="41"/>
      <c r="B87" s="42">
        <f t="shared" si="7"/>
        <v>77</v>
      </c>
      <c r="C87" s="43" t="s">
        <v>184</v>
      </c>
      <c r="D87" s="44" t="s">
        <v>185</v>
      </c>
      <c r="E87" s="45" t="s">
        <v>32</v>
      </c>
      <c r="F87" s="46">
        <v>5.0</v>
      </c>
      <c r="G87" s="46">
        <v>1.0E8</v>
      </c>
      <c r="H87" s="47">
        <f>SUMIF('Nhập'!$J$11:$J$19999,$C87,'Nhập'!$M$11:$M$19999)</f>
        <v>0</v>
      </c>
      <c r="I87" s="47">
        <f>SUMIF('Nhập'!$J$11:$J$19999,$C87,'Nhập'!$O$11:$O$19999)</f>
        <v>0</v>
      </c>
      <c r="J87" s="47">
        <f>SUMIF(Xuat!$I$11:$I$19999,$C87,Xuat!$K$11:$K$19999)</f>
        <v>0</v>
      </c>
      <c r="K87" s="47">
        <f>SUMIF(Xuat!$I$11:$I$19999,$C87,Xuat!$K$11:$K$19999)</f>
        <v>0</v>
      </c>
      <c r="L87" s="47">
        <f t="shared" ref="L87:M87" si="156">F87+H87-J87</f>
        <v>5</v>
      </c>
      <c r="M87" s="47">
        <f t="shared" si="156"/>
        <v>100000000</v>
      </c>
      <c r="N87" s="47">
        <f t="shared" ref="N87:O87" si="157">F87+H87</f>
        <v>5</v>
      </c>
      <c r="O87" s="47">
        <f t="shared" si="157"/>
        <v>100000000</v>
      </c>
      <c r="P87" s="48" t="str">
        <f t="shared" si="5"/>
        <v>TMK</v>
      </c>
      <c r="Q87" s="47">
        <f t="shared" si="6"/>
        <v>20000000</v>
      </c>
      <c r="R87" s="49"/>
      <c r="S87" s="50"/>
      <c r="T87" s="50"/>
      <c r="U87" s="50"/>
      <c r="V87" s="50"/>
      <c r="W87" s="50"/>
      <c r="X87" s="50"/>
      <c r="Y87" s="50"/>
      <c r="Z87" s="50"/>
      <c r="AA87" s="50"/>
    </row>
    <row r="88" ht="18.75" customHeight="1">
      <c r="A88" s="41"/>
      <c r="B88" s="42">
        <f t="shared" si="7"/>
        <v>78</v>
      </c>
      <c r="C88" s="43" t="s">
        <v>186</v>
      </c>
      <c r="D88" s="44" t="s">
        <v>187</v>
      </c>
      <c r="E88" s="45" t="s">
        <v>32</v>
      </c>
      <c r="F88" s="46">
        <v>5.0</v>
      </c>
      <c r="G88" s="46">
        <v>1.0E8</v>
      </c>
      <c r="H88" s="47">
        <f>SUMIF('Nhập'!$J$11:$J$19999,$C88,'Nhập'!$M$11:$M$19999)</f>
        <v>0</v>
      </c>
      <c r="I88" s="47">
        <f>SUMIF('Nhập'!$J$11:$J$19999,$C88,'Nhập'!$O$11:$O$19999)</f>
        <v>0</v>
      </c>
      <c r="J88" s="47">
        <f>SUMIF(Xuat!$I$11:$I$19999,$C88,Xuat!$K$11:$K$19999)</f>
        <v>0</v>
      </c>
      <c r="K88" s="47">
        <f>SUMIF(Xuat!$I$11:$I$19999,$C88,Xuat!$K$11:$K$19999)</f>
        <v>0</v>
      </c>
      <c r="L88" s="47">
        <f t="shared" ref="L88:M88" si="158">F88+H88-J88</f>
        <v>5</v>
      </c>
      <c r="M88" s="47">
        <f t="shared" si="158"/>
        <v>100000000</v>
      </c>
      <c r="N88" s="47">
        <f t="shared" ref="N88:O88" si="159">F88+H88</f>
        <v>5</v>
      </c>
      <c r="O88" s="47">
        <f t="shared" si="159"/>
        <v>100000000</v>
      </c>
      <c r="P88" s="48" t="str">
        <f t="shared" si="5"/>
        <v>TM</v>
      </c>
      <c r="Q88" s="47">
        <f t="shared" si="6"/>
        <v>20000000</v>
      </c>
      <c r="R88" s="49"/>
      <c r="S88" s="50"/>
      <c r="T88" s="50"/>
      <c r="U88" s="50"/>
      <c r="V88" s="50"/>
      <c r="W88" s="50"/>
      <c r="X88" s="50"/>
      <c r="Y88" s="50"/>
      <c r="Z88" s="50"/>
      <c r="AA88" s="50"/>
    </row>
    <row r="89" ht="18.75" customHeight="1">
      <c r="A89" s="41"/>
      <c r="B89" s="42">
        <f t="shared" si="7"/>
        <v>79</v>
      </c>
      <c r="C89" s="43" t="s">
        <v>188</v>
      </c>
      <c r="D89" s="44" t="s">
        <v>189</v>
      </c>
      <c r="E89" s="45" t="s">
        <v>39</v>
      </c>
      <c r="F89" s="46">
        <v>5.0</v>
      </c>
      <c r="G89" s="46">
        <v>1.0E8</v>
      </c>
      <c r="H89" s="47">
        <f>SUMIF('Nhập'!$J$11:$J$19999,$C89,'Nhập'!$M$11:$M$19999)</f>
        <v>0</v>
      </c>
      <c r="I89" s="47">
        <f>SUMIF('Nhập'!$J$11:$J$19999,$C89,'Nhập'!$O$11:$O$19999)</f>
        <v>0</v>
      </c>
      <c r="J89" s="47">
        <f>SUMIF(Xuat!$I$11:$I$19999,$C89,Xuat!$K$11:$K$19999)</f>
        <v>0</v>
      </c>
      <c r="K89" s="47">
        <f>SUMIF(Xuat!$I$11:$I$19999,$C89,Xuat!$K$11:$K$19999)</f>
        <v>0</v>
      </c>
      <c r="L89" s="47">
        <f t="shared" ref="L89:M89" si="160">F89+H89-J89</f>
        <v>5</v>
      </c>
      <c r="M89" s="47">
        <f t="shared" si="160"/>
        <v>100000000</v>
      </c>
      <c r="N89" s="47">
        <f t="shared" ref="N89:O89" si="161">F89+H89</f>
        <v>5</v>
      </c>
      <c r="O89" s="47">
        <f t="shared" si="161"/>
        <v>100000000</v>
      </c>
      <c r="P89" s="48" t="str">
        <f t="shared" si="5"/>
        <v>V 27D</v>
      </c>
      <c r="Q89" s="47">
        <f t="shared" si="6"/>
        <v>20000000</v>
      </c>
      <c r="R89" s="49"/>
      <c r="S89" s="50"/>
      <c r="T89" s="50"/>
      <c r="U89" s="50"/>
      <c r="V89" s="50"/>
      <c r="W89" s="50"/>
      <c r="X89" s="50"/>
      <c r="Y89" s="50"/>
      <c r="Z89" s="50"/>
      <c r="AA89" s="50"/>
    </row>
    <row r="90" ht="18.75" customHeight="1">
      <c r="A90" s="41"/>
      <c r="B90" s="42">
        <f t="shared" si="7"/>
        <v>80</v>
      </c>
      <c r="C90" s="43" t="s">
        <v>190</v>
      </c>
      <c r="D90" s="44" t="s">
        <v>191</v>
      </c>
      <c r="E90" s="45" t="s">
        <v>192</v>
      </c>
      <c r="F90" s="46">
        <v>5.0</v>
      </c>
      <c r="G90" s="46">
        <v>1.0E8</v>
      </c>
      <c r="H90" s="47">
        <f>SUMIF('Nhập'!$J$11:$J$19999,$C90,'Nhập'!$M$11:$M$19999)</f>
        <v>0</v>
      </c>
      <c r="I90" s="47">
        <f>SUMIF('Nhập'!$J$11:$J$19999,$C90,'Nhập'!$O$11:$O$19999)</f>
        <v>0</v>
      </c>
      <c r="J90" s="47">
        <f>SUMIF(Xuat!$I$11:$I$19999,$C90,Xuat!$K$11:$K$19999)</f>
        <v>0</v>
      </c>
      <c r="K90" s="47">
        <f>SUMIF(Xuat!$I$11:$I$19999,$C90,Xuat!$K$11:$K$19999)</f>
        <v>0</v>
      </c>
      <c r="L90" s="47">
        <f t="shared" ref="L90:M90" si="162">F90+H90-J90</f>
        <v>5</v>
      </c>
      <c r="M90" s="47">
        <f t="shared" si="162"/>
        <v>100000000</v>
      </c>
      <c r="N90" s="47">
        <f t="shared" ref="N90:O90" si="163">F90+H90</f>
        <v>5</v>
      </c>
      <c r="O90" s="47">
        <f t="shared" si="163"/>
        <v>100000000</v>
      </c>
      <c r="P90" s="48" t="str">
        <f t="shared" si="5"/>
        <v>VTX</v>
      </c>
      <c r="Q90" s="47">
        <f t="shared" si="6"/>
        <v>20000000</v>
      </c>
      <c r="R90" s="49"/>
      <c r="S90" s="50"/>
      <c r="T90" s="50"/>
      <c r="U90" s="50"/>
      <c r="V90" s="50"/>
      <c r="W90" s="50"/>
      <c r="X90" s="50"/>
      <c r="Y90" s="50"/>
      <c r="Z90" s="50"/>
      <c r="AA90" s="50"/>
    </row>
    <row r="91" ht="18.75" customHeight="1">
      <c r="A91" s="41"/>
      <c r="B91" s="42">
        <f t="shared" si="7"/>
        <v>81</v>
      </c>
      <c r="C91" s="43" t="s">
        <v>193</v>
      </c>
      <c r="D91" s="44" t="s">
        <v>194</v>
      </c>
      <c r="E91" s="45" t="s">
        <v>58</v>
      </c>
      <c r="F91" s="46">
        <v>5.0</v>
      </c>
      <c r="G91" s="46">
        <v>1.0E8</v>
      </c>
      <c r="H91" s="47">
        <f>SUMIF('Nhập'!$J$11:$J$19999,$C91,'Nhập'!$M$11:$M$19999)</f>
        <v>0</v>
      </c>
      <c r="I91" s="47">
        <f>SUMIF('Nhập'!$J$11:$J$19999,$C91,'Nhập'!$O$11:$O$19999)</f>
        <v>0</v>
      </c>
      <c r="J91" s="47">
        <f>SUMIF(Xuat!$I$11:$I$19999,$C91,Xuat!$K$11:$K$19999)</f>
        <v>0</v>
      </c>
      <c r="K91" s="47">
        <f>SUMIF(Xuat!$I$11:$I$19999,$C91,Xuat!$K$11:$K$19999)</f>
        <v>0</v>
      </c>
      <c r="L91" s="47">
        <f t="shared" ref="L91:M91" si="164">F91+H91-J91</f>
        <v>5</v>
      </c>
      <c r="M91" s="47">
        <f t="shared" si="164"/>
        <v>100000000</v>
      </c>
      <c r="N91" s="47">
        <f t="shared" ref="N91:O91" si="165">F91+H91</f>
        <v>5</v>
      </c>
      <c r="O91" s="47">
        <f t="shared" si="165"/>
        <v>100000000</v>
      </c>
      <c r="P91" s="48" t="str">
        <f t="shared" si="5"/>
        <v>VCL</v>
      </c>
      <c r="Q91" s="47">
        <f t="shared" si="6"/>
        <v>20000000</v>
      </c>
      <c r="R91" s="49"/>
      <c r="S91" s="50"/>
      <c r="T91" s="50"/>
      <c r="U91" s="50"/>
      <c r="V91" s="50"/>
      <c r="W91" s="50"/>
      <c r="X91" s="50"/>
      <c r="Y91" s="50"/>
      <c r="Z91" s="50"/>
      <c r="AA91" s="50"/>
    </row>
    <row r="92" ht="18.75" customHeight="1">
      <c r="A92" s="41"/>
      <c r="B92" s="42">
        <f t="shared" si="7"/>
        <v>82</v>
      </c>
      <c r="C92" s="43" t="s">
        <v>195</v>
      </c>
      <c r="D92" s="44" t="s">
        <v>196</v>
      </c>
      <c r="E92" s="45" t="s">
        <v>32</v>
      </c>
      <c r="F92" s="46">
        <v>5.0</v>
      </c>
      <c r="G92" s="46">
        <v>1.0E8</v>
      </c>
      <c r="H92" s="47">
        <f>SUMIF('Nhập'!$J$11:$J$19999,$C92,'Nhập'!$M$11:$M$19999)</f>
        <v>0</v>
      </c>
      <c r="I92" s="47">
        <f>SUMIF('Nhập'!$J$11:$J$19999,$C92,'Nhập'!$O$11:$O$19999)</f>
        <v>0</v>
      </c>
      <c r="J92" s="47">
        <f>SUMIF(Xuat!$I$11:$I$19999,$C92,Xuat!$K$11:$K$19999)</f>
        <v>0</v>
      </c>
      <c r="K92" s="47">
        <f>SUMIF(Xuat!$I$11:$I$19999,$C92,Xuat!$K$11:$K$19999)</f>
        <v>0</v>
      </c>
      <c r="L92" s="47">
        <f t="shared" ref="L92:M92" si="166">F92+H92-J92</f>
        <v>5</v>
      </c>
      <c r="M92" s="47">
        <f t="shared" si="166"/>
        <v>100000000</v>
      </c>
      <c r="N92" s="47">
        <f t="shared" ref="N92:O92" si="167">F92+H92</f>
        <v>5</v>
      </c>
      <c r="O92" s="47">
        <f t="shared" si="167"/>
        <v>100000000</v>
      </c>
      <c r="P92" s="48" t="str">
        <f t="shared" si="5"/>
        <v>XGT</v>
      </c>
      <c r="Q92" s="47">
        <f t="shared" si="6"/>
        <v>20000000</v>
      </c>
      <c r="R92" s="49"/>
      <c r="S92" s="50"/>
      <c r="T92" s="50"/>
      <c r="U92" s="50"/>
      <c r="V92" s="50"/>
      <c r="W92" s="50"/>
      <c r="X92" s="50"/>
      <c r="Y92" s="50"/>
      <c r="Z92" s="50"/>
      <c r="AA92" s="50"/>
    </row>
    <row r="93" ht="18.75" customHeight="1">
      <c r="A93" s="41"/>
      <c r="B93" s="42">
        <f t="shared" si="7"/>
        <v>83</v>
      </c>
      <c r="C93" s="43" t="s">
        <v>197</v>
      </c>
      <c r="D93" s="44" t="s">
        <v>198</v>
      </c>
      <c r="E93" s="45" t="s">
        <v>199</v>
      </c>
      <c r="F93" s="46">
        <v>5.0</v>
      </c>
      <c r="G93" s="46">
        <v>1.0E8</v>
      </c>
      <c r="H93" s="47">
        <f>SUMIF('Nhập'!$J$11:$J$19999,$C93,'Nhập'!$M$11:$M$19999)</f>
        <v>110</v>
      </c>
      <c r="I93" s="47">
        <f>SUMIF('Nhập'!$J$11:$J$19999,$C93,'Nhập'!$O$11:$O$19999)</f>
        <v>2290000</v>
      </c>
      <c r="J93" s="47">
        <f>SUMIF(Xuat!$I$11:$I$19999,$C93,Xuat!$K$11:$K$19999)</f>
        <v>0</v>
      </c>
      <c r="K93" s="47">
        <f>SUMIF(Xuat!$I$11:$I$19999,$C93,Xuat!$K$11:$K$19999)</f>
        <v>0</v>
      </c>
      <c r="L93" s="47">
        <f t="shared" ref="L93:M93" si="168">F93+H93-J93</f>
        <v>115</v>
      </c>
      <c r="M93" s="47">
        <f t="shared" si="168"/>
        <v>102290000</v>
      </c>
      <c r="N93" s="47">
        <f t="shared" ref="N93:O93" si="169">F93+H93</f>
        <v>115</v>
      </c>
      <c r="O93" s="47">
        <f t="shared" si="169"/>
        <v>102290000</v>
      </c>
      <c r="P93" s="48" t="str">
        <f t="shared" si="5"/>
        <v>X92</v>
      </c>
      <c r="Q93" s="47">
        <f t="shared" si="6"/>
        <v>889478.2609</v>
      </c>
      <c r="R93" s="49"/>
      <c r="S93" s="50"/>
      <c r="T93" s="50"/>
      <c r="U93" s="50"/>
      <c r="V93" s="50"/>
      <c r="W93" s="50"/>
      <c r="X93" s="50"/>
      <c r="Y93" s="50"/>
      <c r="Z93" s="50"/>
      <c r="AA93" s="50"/>
    </row>
    <row r="94" ht="18.75" customHeight="1">
      <c r="A94" s="41"/>
      <c r="B94" s="42">
        <f t="shared" si="7"/>
        <v>84</v>
      </c>
      <c r="C94" s="43" t="s">
        <v>200</v>
      </c>
      <c r="D94" s="44" t="s">
        <v>201</v>
      </c>
      <c r="E94" s="45" t="s">
        <v>202</v>
      </c>
      <c r="F94" s="46">
        <v>5.0</v>
      </c>
      <c r="G94" s="46">
        <v>1.0E8</v>
      </c>
      <c r="H94" s="47">
        <f>SUMIF('Nhập'!$J$11:$J$19999,$C94,'Nhập'!$M$11:$M$19999)</f>
        <v>0</v>
      </c>
      <c r="I94" s="47">
        <f>SUMIF('Nhập'!$J$11:$J$19999,$C94,'Nhập'!$O$11:$O$19999)</f>
        <v>0</v>
      </c>
      <c r="J94" s="47">
        <f>SUMIF(Xuat!$I$11:$I$19999,$C94,Xuat!$K$11:$K$19999)</f>
        <v>0</v>
      </c>
      <c r="K94" s="47">
        <f>SUMIF(Xuat!$I$11:$I$19999,$C94,Xuat!$K$11:$K$19999)</f>
        <v>0</v>
      </c>
      <c r="L94" s="47">
        <f t="shared" ref="L94:M94" si="170">F94+H94-J94</f>
        <v>5</v>
      </c>
      <c r="M94" s="47">
        <f t="shared" si="170"/>
        <v>100000000</v>
      </c>
      <c r="N94" s="47">
        <f t="shared" ref="N94:O94" si="171">F94+H94</f>
        <v>5</v>
      </c>
      <c r="O94" s="47">
        <f t="shared" si="171"/>
        <v>100000000</v>
      </c>
      <c r="P94" s="48" t="str">
        <f t="shared" si="5"/>
        <v>XMCT</v>
      </c>
      <c r="Q94" s="47">
        <f t="shared" si="6"/>
        <v>20000000</v>
      </c>
      <c r="R94" s="49"/>
      <c r="S94" s="50"/>
      <c r="T94" s="50"/>
      <c r="U94" s="50"/>
      <c r="V94" s="50"/>
      <c r="W94" s="50"/>
      <c r="X94" s="50"/>
      <c r="Y94" s="50"/>
      <c r="Z94" s="50"/>
      <c r="AA94" s="50"/>
    </row>
    <row r="95" ht="18.75" customHeight="1">
      <c r="A95" s="41"/>
      <c r="B95" s="42">
        <f t="shared" si="7"/>
        <v>85</v>
      </c>
      <c r="C95" s="43" t="s">
        <v>203</v>
      </c>
      <c r="D95" s="44" t="s">
        <v>204</v>
      </c>
      <c r="E95" s="45" t="s">
        <v>32</v>
      </c>
      <c r="F95" s="46">
        <v>5.0</v>
      </c>
      <c r="G95" s="46">
        <v>1.0E8</v>
      </c>
      <c r="H95" s="47">
        <f>SUMIF('Nhập'!$J$11:$J$19999,$C95,'Nhập'!$M$11:$M$19999)</f>
        <v>0</v>
      </c>
      <c r="I95" s="47">
        <f>SUMIF('Nhập'!$J$11:$J$19999,$C95,'Nhập'!$O$11:$O$19999)</f>
        <v>0</v>
      </c>
      <c r="J95" s="47">
        <f>SUMIF(Xuat!$I$11:$I$19999,$C95,Xuat!$K$11:$K$19999)</f>
        <v>0</v>
      </c>
      <c r="K95" s="47">
        <f>SUMIF(Xuat!$I$11:$I$19999,$C95,Xuat!$K$11:$K$19999)</f>
        <v>0</v>
      </c>
      <c r="L95" s="47">
        <f t="shared" ref="L95:M95" si="172">F95+H95-J95</f>
        <v>5</v>
      </c>
      <c r="M95" s="47">
        <f t="shared" si="172"/>
        <v>100000000</v>
      </c>
      <c r="N95" s="47">
        <f t="shared" ref="N95:O95" si="173">F95+H95</f>
        <v>5</v>
      </c>
      <c r="O95" s="47">
        <f t="shared" si="173"/>
        <v>100000000</v>
      </c>
      <c r="P95" s="48" t="str">
        <f t="shared" si="5"/>
        <v>XM 40</v>
      </c>
      <c r="Q95" s="47">
        <f t="shared" si="6"/>
        <v>20000000</v>
      </c>
      <c r="R95" s="49"/>
      <c r="S95" s="50"/>
      <c r="T95" s="50"/>
      <c r="U95" s="50"/>
      <c r="V95" s="50"/>
      <c r="W95" s="50"/>
      <c r="X95" s="50"/>
      <c r="Y95" s="50"/>
      <c r="Z95" s="50"/>
      <c r="AA95" s="50"/>
    </row>
    <row r="96" ht="18.75" customHeight="1">
      <c r="A96" s="41"/>
      <c r="B96" s="42">
        <f t="shared" si="7"/>
        <v>86</v>
      </c>
      <c r="C96" s="43" t="s">
        <v>205</v>
      </c>
      <c r="D96" s="44" t="s">
        <v>206</v>
      </c>
      <c r="E96" s="45" t="s">
        <v>98</v>
      </c>
      <c r="F96" s="46">
        <v>5.0</v>
      </c>
      <c r="G96" s="46">
        <v>1.0E8</v>
      </c>
      <c r="H96" s="47">
        <f>SUMIF('Nhập'!$J$11:$J$19999,$C96,'Nhập'!$M$11:$M$19999)</f>
        <v>0</v>
      </c>
      <c r="I96" s="47">
        <f>SUMIF('Nhập'!$J$11:$J$19999,$C96,'Nhập'!$O$11:$O$19999)</f>
        <v>0</v>
      </c>
      <c r="J96" s="47">
        <f>SUMIF(Xuat!$I$11:$I$19999,$C96,Xuat!$K$11:$K$19999)</f>
        <v>0</v>
      </c>
      <c r="K96" s="47">
        <f>SUMIF(Xuat!$I$11:$I$19999,$C96,Xuat!$K$11:$K$19999)</f>
        <v>0</v>
      </c>
      <c r="L96" s="47">
        <f t="shared" ref="L96:M96" si="174">F96+H96-J96</f>
        <v>5</v>
      </c>
      <c r="M96" s="47">
        <f t="shared" si="174"/>
        <v>100000000</v>
      </c>
      <c r="N96" s="47">
        <f t="shared" ref="N96:O96" si="175">F96+H96</f>
        <v>5</v>
      </c>
      <c r="O96" s="47">
        <f t="shared" si="175"/>
        <v>100000000</v>
      </c>
      <c r="P96" s="48" t="str">
        <f t="shared" si="5"/>
        <v>KT10ly</v>
      </c>
      <c r="Q96" s="47">
        <f t="shared" si="6"/>
        <v>20000000</v>
      </c>
      <c r="R96" s="49"/>
      <c r="S96" s="50"/>
      <c r="T96" s="50"/>
      <c r="U96" s="50"/>
      <c r="V96" s="50"/>
      <c r="W96" s="50"/>
      <c r="X96" s="50"/>
      <c r="Y96" s="50"/>
      <c r="Z96" s="50"/>
      <c r="AA96" s="50"/>
    </row>
    <row r="97" ht="18.75" customHeight="1">
      <c r="A97" s="41"/>
      <c r="B97" s="42">
        <f t="shared" si="7"/>
        <v>87</v>
      </c>
      <c r="C97" s="43" t="s">
        <v>207</v>
      </c>
      <c r="D97" s="44" t="s">
        <v>208</v>
      </c>
      <c r="E97" s="45" t="s">
        <v>32</v>
      </c>
      <c r="F97" s="46">
        <v>5.0</v>
      </c>
      <c r="G97" s="46">
        <v>1.0E8</v>
      </c>
      <c r="H97" s="47">
        <f>SUMIF('Nhập'!$J$11:$J$19999,$C97,'Nhập'!$M$11:$M$19999)</f>
        <v>0</v>
      </c>
      <c r="I97" s="47">
        <f>SUMIF('Nhập'!$J$11:$J$19999,$C97,'Nhập'!$O$11:$O$19999)</f>
        <v>0</v>
      </c>
      <c r="J97" s="47">
        <f>SUMIF(Xuat!$I$11:$I$19999,$C97,Xuat!$K$11:$K$19999)</f>
        <v>0</v>
      </c>
      <c r="K97" s="47">
        <f>SUMIF(Xuat!$I$11:$I$19999,$C97,Xuat!$K$11:$K$19999)</f>
        <v>0</v>
      </c>
      <c r="L97" s="47">
        <f t="shared" ref="L97:M97" si="176">F97+H97-J97</f>
        <v>5</v>
      </c>
      <c r="M97" s="47">
        <f t="shared" si="176"/>
        <v>100000000</v>
      </c>
      <c r="N97" s="47">
        <f t="shared" ref="N97:O97" si="177">F97+H97</f>
        <v>5</v>
      </c>
      <c r="O97" s="47">
        <f t="shared" si="177"/>
        <v>100000000</v>
      </c>
      <c r="P97" s="48" t="str">
        <f t="shared" si="5"/>
        <v>Thepv</v>
      </c>
      <c r="Q97" s="47">
        <f t="shared" si="6"/>
        <v>20000000</v>
      </c>
      <c r="R97" s="49"/>
      <c r="S97" s="50"/>
      <c r="T97" s="50"/>
      <c r="U97" s="50"/>
      <c r="V97" s="50"/>
      <c r="W97" s="50"/>
      <c r="X97" s="50"/>
      <c r="Y97" s="50"/>
      <c r="Z97" s="50"/>
      <c r="AA97" s="50"/>
    </row>
    <row r="98" ht="18.75" customHeight="1">
      <c r="A98" s="41"/>
      <c r="B98" s="42">
        <f t="shared" si="7"/>
        <v>88</v>
      </c>
      <c r="C98" s="43" t="s">
        <v>209</v>
      </c>
      <c r="D98" s="44" t="s">
        <v>210</v>
      </c>
      <c r="E98" s="45" t="s">
        <v>32</v>
      </c>
      <c r="F98" s="46">
        <v>5.0</v>
      </c>
      <c r="G98" s="46">
        <v>1.0E8</v>
      </c>
      <c r="H98" s="47">
        <f>SUMIF('Nhập'!$J$11:$J$19999,$C98,'Nhập'!$M$11:$M$19999)</f>
        <v>317.9</v>
      </c>
      <c r="I98" s="47">
        <f>SUMIF('Nhập'!$J$11:$J$19999,$C98,'Nhập'!$O$11:$O$19999)</f>
        <v>5032357</v>
      </c>
      <c r="J98" s="47">
        <f>SUMIF(Xuat!$I$11:$I$19999,$C98,Xuat!$K$11:$K$19999)</f>
        <v>0</v>
      </c>
      <c r="K98" s="47">
        <f>SUMIF(Xuat!$I$11:$I$19999,$C98,Xuat!$K$11:$K$19999)</f>
        <v>0</v>
      </c>
      <c r="L98" s="47">
        <f t="shared" ref="L98:M98" si="178">F98+H98-J98</f>
        <v>322.9</v>
      </c>
      <c r="M98" s="47">
        <f t="shared" si="178"/>
        <v>105032357</v>
      </c>
      <c r="N98" s="47">
        <f t="shared" ref="N98:O98" si="179">F98+H98</f>
        <v>322.9</v>
      </c>
      <c r="O98" s="47">
        <f t="shared" si="179"/>
        <v>105032357</v>
      </c>
      <c r="P98" s="48" t="str">
        <f t="shared" si="5"/>
        <v>Thepvuong</v>
      </c>
      <c r="Q98" s="47">
        <f t="shared" si="6"/>
        <v>325278.2812</v>
      </c>
      <c r="R98" s="49"/>
      <c r="S98" s="50"/>
      <c r="T98" s="50"/>
      <c r="U98" s="50"/>
      <c r="V98" s="50"/>
      <c r="W98" s="50"/>
      <c r="X98" s="50"/>
      <c r="Y98" s="50"/>
      <c r="Z98" s="50"/>
      <c r="AA98" s="50"/>
    </row>
    <row r="99" ht="18.75" customHeight="1">
      <c r="A99" s="41"/>
      <c r="B99" s="42">
        <f t="shared" si="7"/>
        <v>89</v>
      </c>
      <c r="C99" s="43" t="s">
        <v>211</v>
      </c>
      <c r="D99" s="44" t="s">
        <v>212</v>
      </c>
      <c r="E99" s="45" t="s">
        <v>32</v>
      </c>
      <c r="F99" s="46">
        <v>5.0</v>
      </c>
      <c r="G99" s="46">
        <v>1.0E8</v>
      </c>
      <c r="H99" s="47">
        <f>SUMIF('Nhập'!$J$11:$J$19999,$C99,'Nhập'!$M$11:$M$19999)</f>
        <v>146646.8</v>
      </c>
      <c r="I99" s="47">
        <f>SUMIF('Nhập'!$J$11:$J$19999,$C99,'Nhập'!$O$11:$O$19999)</f>
        <v>14124035</v>
      </c>
      <c r="J99" s="47">
        <f>SUMIF(Xuat!$I$11:$I$19999,$C99,Xuat!$K$11:$K$19999)</f>
        <v>0</v>
      </c>
      <c r="K99" s="47">
        <f>SUMIF(Xuat!$I$11:$I$19999,$C99,Xuat!$K$11:$K$19999)</f>
        <v>0</v>
      </c>
      <c r="L99" s="47">
        <f t="shared" ref="L99:M99" si="180">F99+H99-J99</f>
        <v>146651.8</v>
      </c>
      <c r="M99" s="47">
        <f t="shared" si="180"/>
        <v>114124035</v>
      </c>
      <c r="N99" s="47">
        <f t="shared" ref="N99:O99" si="181">F99+H99</f>
        <v>146651.8</v>
      </c>
      <c r="O99" s="47">
        <f t="shared" si="181"/>
        <v>114124035</v>
      </c>
      <c r="P99" s="48" t="str">
        <f t="shared" si="5"/>
        <v>Thephop</v>
      </c>
      <c r="Q99" s="47">
        <f t="shared" si="6"/>
        <v>778.1973014</v>
      </c>
      <c r="R99" s="49"/>
      <c r="S99" s="50"/>
      <c r="T99" s="50"/>
      <c r="U99" s="50"/>
      <c r="V99" s="50"/>
      <c r="W99" s="50"/>
      <c r="X99" s="50"/>
      <c r="Y99" s="50"/>
      <c r="Z99" s="50"/>
      <c r="AA99" s="50"/>
    </row>
    <row r="100" ht="18.75" customHeight="1">
      <c r="A100" s="41"/>
      <c r="B100" s="42">
        <f t="shared" si="7"/>
        <v>90</v>
      </c>
      <c r="C100" s="43" t="s">
        <v>213</v>
      </c>
      <c r="D100" s="44" t="s">
        <v>214</v>
      </c>
      <c r="E100" s="45" t="s">
        <v>32</v>
      </c>
      <c r="F100" s="46">
        <v>5.0</v>
      </c>
      <c r="G100" s="46">
        <v>1.0E8</v>
      </c>
      <c r="H100" s="47">
        <f>SUMIF('Nhập'!$J$11:$J$19999,$C100,'Nhập'!$M$11:$M$19999)</f>
        <v>259.7</v>
      </c>
      <c r="I100" s="47">
        <f>SUMIF('Nhập'!$J$11:$J$19999,$C100,'Nhập'!$O$11:$O$19999)</f>
        <v>3636060</v>
      </c>
      <c r="J100" s="47">
        <f>SUMIF(Xuat!$I$11:$I$19999,$C100,Xuat!$K$11:$K$19999)</f>
        <v>0</v>
      </c>
      <c r="K100" s="47">
        <f>SUMIF(Xuat!$I$11:$I$19999,$C100,Xuat!$K$11:$K$19999)</f>
        <v>0</v>
      </c>
      <c r="L100" s="47">
        <f t="shared" ref="L100:M100" si="182">F100+H100-J100</f>
        <v>264.7</v>
      </c>
      <c r="M100" s="47">
        <f t="shared" si="182"/>
        <v>103636060</v>
      </c>
      <c r="N100" s="47">
        <f t="shared" ref="N100:O100" si="183">F100+H100</f>
        <v>264.7</v>
      </c>
      <c r="O100" s="47">
        <f t="shared" si="183"/>
        <v>103636060</v>
      </c>
      <c r="P100" s="48" t="str">
        <f t="shared" si="5"/>
        <v>Satla</v>
      </c>
      <c r="Q100" s="47">
        <f t="shared" si="6"/>
        <v>391522.7049</v>
      </c>
      <c r="R100" s="49"/>
      <c r="S100" s="50"/>
      <c r="T100" s="50"/>
      <c r="U100" s="50"/>
      <c r="V100" s="50"/>
      <c r="W100" s="50"/>
      <c r="X100" s="50"/>
      <c r="Y100" s="50"/>
      <c r="Z100" s="50"/>
      <c r="AA100" s="50"/>
    </row>
    <row r="101" ht="18.75" customHeight="1">
      <c r="A101" s="41"/>
      <c r="B101" s="42">
        <f t="shared" si="7"/>
        <v>91</v>
      </c>
      <c r="C101" s="43" t="s">
        <v>215</v>
      </c>
      <c r="D101" s="44" t="s">
        <v>216</v>
      </c>
      <c r="E101" s="45" t="s">
        <v>58</v>
      </c>
      <c r="F101" s="46">
        <v>5.0</v>
      </c>
      <c r="G101" s="46">
        <v>1.0E8</v>
      </c>
      <c r="H101" s="47">
        <f>SUMIF('Nhập'!$J$11:$J$19999,$C101,'Nhập'!$M$11:$M$19999)</f>
        <v>0</v>
      </c>
      <c r="I101" s="47">
        <f>SUMIF('Nhập'!$J$11:$J$19999,$C101,'Nhập'!$O$11:$O$19999)</f>
        <v>0</v>
      </c>
      <c r="J101" s="47">
        <f>SUMIF(Xuat!$I$11:$I$19999,$C101,Xuat!$K$11:$K$19999)</f>
        <v>0</v>
      </c>
      <c r="K101" s="47">
        <f>SUMIF(Xuat!$I$11:$I$19999,$C101,Xuat!$K$11:$K$19999)</f>
        <v>0</v>
      </c>
      <c r="L101" s="47">
        <f t="shared" ref="L101:M101" si="184">F101+H101-J101</f>
        <v>5</v>
      </c>
      <c r="M101" s="47">
        <f t="shared" si="184"/>
        <v>100000000</v>
      </c>
      <c r="N101" s="47">
        <f t="shared" ref="N101:O101" si="185">F101+H101</f>
        <v>5</v>
      </c>
      <c r="O101" s="47">
        <f t="shared" si="185"/>
        <v>100000000</v>
      </c>
      <c r="P101" s="48" t="str">
        <f t="shared" si="5"/>
        <v>SLG322</v>
      </c>
      <c r="Q101" s="47">
        <f t="shared" si="6"/>
        <v>20000000</v>
      </c>
      <c r="R101" s="49"/>
      <c r="S101" s="50"/>
      <c r="T101" s="50"/>
      <c r="U101" s="50"/>
      <c r="V101" s="50"/>
      <c r="W101" s="50"/>
      <c r="X101" s="50"/>
      <c r="Y101" s="50"/>
      <c r="Z101" s="50"/>
      <c r="AA101" s="50"/>
    </row>
    <row r="102" ht="18.75" customHeight="1">
      <c r="A102" s="41"/>
      <c r="B102" s="42">
        <f t="shared" si="7"/>
        <v>92</v>
      </c>
      <c r="C102" s="43" t="s">
        <v>217</v>
      </c>
      <c r="D102" s="44" t="s">
        <v>218</v>
      </c>
      <c r="E102" s="45" t="s">
        <v>32</v>
      </c>
      <c r="F102" s="46">
        <v>5.0</v>
      </c>
      <c r="G102" s="46">
        <v>1.0E8</v>
      </c>
      <c r="H102" s="47">
        <f>SUMIF('Nhập'!$J$11:$J$19999,$C102,'Nhập'!$M$11:$M$19999)</f>
        <v>0</v>
      </c>
      <c r="I102" s="47">
        <f>SUMIF('Nhập'!$J$11:$J$19999,$C102,'Nhập'!$O$11:$O$19999)</f>
        <v>0</v>
      </c>
      <c r="J102" s="47">
        <f>SUMIF(Xuat!$I$11:$I$19999,$C102,Xuat!$K$11:$K$19999)</f>
        <v>0</v>
      </c>
      <c r="K102" s="47">
        <f>SUMIF(Xuat!$I$11:$I$19999,$C102,Xuat!$K$11:$K$19999)</f>
        <v>0</v>
      </c>
      <c r="L102" s="47">
        <f t="shared" ref="L102:M102" si="186">F102+H102-J102</f>
        <v>5</v>
      </c>
      <c r="M102" s="47">
        <f t="shared" si="186"/>
        <v>100000000</v>
      </c>
      <c r="N102" s="47">
        <f t="shared" ref="N102:O102" si="187">F102+H102</f>
        <v>5</v>
      </c>
      <c r="O102" s="47">
        <f t="shared" si="187"/>
        <v>100000000</v>
      </c>
      <c r="P102" s="48" t="str">
        <f t="shared" si="5"/>
        <v>S8,10,12</v>
      </c>
      <c r="Q102" s="47">
        <f t="shared" si="6"/>
        <v>20000000</v>
      </c>
      <c r="R102" s="49"/>
      <c r="S102" s="50"/>
      <c r="T102" s="50"/>
      <c r="U102" s="50"/>
      <c r="V102" s="50"/>
      <c r="W102" s="50"/>
      <c r="X102" s="50"/>
      <c r="Y102" s="50"/>
      <c r="Z102" s="50"/>
      <c r="AA102" s="50"/>
    </row>
    <row r="103" ht="18.75" customHeight="1">
      <c r="A103" s="41"/>
      <c r="B103" s="42">
        <f t="shared" si="7"/>
        <v>93</v>
      </c>
      <c r="C103" s="43" t="s">
        <v>219</v>
      </c>
      <c r="D103" s="44" t="s">
        <v>220</v>
      </c>
      <c r="E103" s="45" t="s">
        <v>93</v>
      </c>
      <c r="F103" s="46">
        <v>5.0</v>
      </c>
      <c r="G103" s="46">
        <v>1.0E8</v>
      </c>
      <c r="H103" s="47">
        <f>SUMIF('Nhập'!$J$11:$J$19999,$C103,'Nhập'!$M$11:$M$19999)</f>
        <v>112</v>
      </c>
      <c r="I103" s="47">
        <f>SUMIF('Nhập'!$J$11:$J$19999,$C103,'Nhập'!$O$11:$O$19999)</f>
        <v>2290400</v>
      </c>
      <c r="J103" s="47">
        <f>SUMIF(Xuat!$I$11:$I$19999,$C103,Xuat!$K$11:$K$19999)</f>
        <v>0</v>
      </c>
      <c r="K103" s="47">
        <f>SUMIF(Xuat!$I$11:$I$19999,$C103,Xuat!$K$11:$K$19999)</f>
        <v>0</v>
      </c>
      <c r="L103" s="47">
        <f t="shared" ref="L103:M103" si="188">F103+H103-J103</f>
        <v>117</v>
      </c>
      <c r="M103" s="47">
        <f t="shared" si="188"/>
        <v>102290400</v>
      </c>
      <c r="N103" s="47">
        <f t="shared" ref="N103:O103" si="189">F103+H103</f>
        <v>117</v>
      </c>
      <c r="O103" s="47">
        <f t="shared" si="189"/>
        <v>102290400</v>
      </c>
      <c r="P103" s="48" t="str">
        <f t="shared" si="5"/>
        <v>Thachcao</v>
      </c>
      <c r="Q103" s="47">
        <f t="shared" si="6"/>
        <v>874276.9231</v>
      </c>
      <c r="R103" s="49"/>
      <c r="S103" s="50"/>
      <c r="T103" s="50"/>
      <c r="U103" s="50"/>
      <c r="V103" s="50"/>
      <c r="W103" s="50"/>
      <c r="X103" s="50"/>
      <c r="Y103" s="50"/>
      <c r="Z103" s="50"/>
      <c r="AA103" s="50"/>
    </row>
    <row r="104" ht="18.75" customHeight="1">
      <c r="A104" s="41"/>
      <c r="B104" s="42">
        <f t="shared" si="7"/>
        <v>94</v>
      </c>
      <c r="C104" s="43" t="s">
        <v>221</v>
      </c>
      <c r="D104" s="44" t="s">
        <v>222</v>
      </c>
      <c r="E104" s="45" t="s">
        <v>32</v>
      </c>
      <c r="F104" s="46">
        <v>5.0</v>
      </c>
      <c r="G104" s="46">
        <v>1.0E8</v>
      </c>
      <c r="H104" s="47">
        <f>SUMIF('Nhập'!$J$11:$J$19999,$C104,'Nhập'!$M$11:$M$19999)</f>
        <v>564.2</v>
      </c>
      <c r="I104" s="47">
        <f>SUMIF('Nhập'!$J$11:$J$19999,$C104,'Nhập'!$O$11:$O$19999)</f>
        <v>10375638</v>
      </c>
      <c r="J104" s="47">
        <f>SUMIF(Xuat!$I$11:$I$19999,$C104,Xuat!$K$11:$K$19999)</f>
        <v>0</v>
      </c>
      <c r="K104" s="47">
        <f>SUMIF(Xuat!$I$11:$I$19999,$C104,Xuat!$K$11:$K$19999)</f>
        <v>0</v>
      </c>
      <c r="L104" s="47">
        <f t="shared" ref="L104:M104" si="190">F104+H104-J104</f>
        <v>569.2</v>
      </c>
      <c r="M104" s="47">
        <f t="shared" si="190"/>
        <v>110375638</v>
      </c>
      <c r="N104" s="47">
        <f t="shared" ref="N104:O104" si="191">F104+H104</f>
        <v>569.2</v>
      </c>
      <c r="O104" s="47">
        <f t="shared" si="191"/>
        <v>110375638</v>
      </c>
      <c r="P104" s="48" t="str">
        <f t="shared" si="5"/>
        <v>TOVHMK</v>
      </c>
      <c r="Q104" s="47">
        <f t="shared" si="6"/>
        <v>193913.6297</v>
      </c>
      <c r="R104" s="49"/>
      <c r="S104" s="50"/>
      <c r="T104" s="50"/>
      <c r="U104" s="50"/>
      <c r="V104" s="50"/>
      <c r="W104" s="50"/>
      <c r="X104" s="50"/>
      <c r="Y104" s="50"/>
      <c r="Z104" s="50"/>
      <c r="AA104" s="50"/>
    </row>
    <row r="105" ht="18.75" customHeight="1">
      <c r="A105" s="41"/>
      <c r="B105" s="42">
        <f t="shared" si="7"/>
        <v>95</v>
      </c>
      <c r="C105" s="43" t="s">
        <v>223</v>
      </c>
      <c r="D105" s="44" t="s">
        <v>224</v>
      </c>
      <c r="E105" s="45" t="s">
        <v>32</v>
      </c>
      <c r="F105" s="46">
        <v>5.0</v>
      </c>
      <c r="G105" s="46">
        <v>1.0E8</v>
      </c>
      <c r="H105" s="47">
        <f>SUMIF('Nhập'!$J$11:$J$19999,$C105,'Nhập'!$M$11:$M$19999)</f>
        <v>300</v>
      </c>
      <c r="I105" s="47">
        <f>SUMIF('Nhập'!$J$11:$J$19999,$C105,'Nhập'!$O$11:$O$19999)</f>
        <v>8290908</v>
      </c>
      <c r="J105" s="47">
        <f>SUMIF(Xuat!$I$11:$I$19999,$C105,Xuat!$K$11:$K$19999)</f>
        <v>0</v>
      </c>
      <c r="K105" s="47">
        <f>SUMIF(Xuat!$I$11:$I$19999,$C105,Xuat!$K$11:$K$19999)</f>
        <v>0</v>
      </c>
      <c r="L105" s="47">
        <f t="shared" ref="L105:M105" si="192">F105+H105-J105</f>
        <v>305</v>
      </c>
      <c r="M105" s="47">
        <f t="shared" si="192"/>
        <v>108290908</v>
      </c>
      <c r="N105" s="47">
        <f t="shared" ref="N105:O105" si="193">F105+H105</f>
        <v>305</v>
      </c>
      <c r="O105" s="47">
        <f t="shared" si="193"/>
        <v>108290908</v>
      </c>
      <c r="P105" s="48" t="str">
        <f t="shared" si="5"/>
        <v>QHKR3000 - 3.2x350</v>
      </c>
      <c r="Q105" s="47">
        <f t="shared" si="6"/>
        <v>355052.1574</v>
      </c>
      <c r="R105" s="49"/>
      <c r="S105" s="50"/>
      <c r="T105" s="50"/>
      <c r="U105" s="50"/>
      <c r="V105" s="50"/>
      <c r="W105" s="50"/>
      <c r="X105" s="50"/>
      <c r="Y105" s="50"/>
      <c r="Z105" s="50"/>
      <c r="AA105" s="50"/>
    </row>
    <row r="106" ht="18.75" customHeight="1">
      <c r="A106" s="41"/>
      <c r="B106" s="42">
        <f t="shared" si="7"/>
        <v>96</v>
      </c>
      <c r="C106" s="43" t="s">
        <v>225</v>
      </c>
      <c r="D106" s="44" t="s">
        <v>226</v>
      </c>
      <c r="E106" s="45" t="s">
        <v>32</v>
      </c>
      <c r="F106" s="46">
        <v>5.0</v>
      </c>
      <c r="G106" s="46">
        <v>1.0E8</v>
      </c>
      <c r="H106" s="47">
        <f>SUMIF('Nhập'!$J$11:$J$19999,$C106,'Nhập'!$M$11:$M$19999)</f>
        <v>300</v>
      </c>
      <c r="I106" s="47">
        <f>SUMIF('Nhập'!$J$11:$J$19999,$C106,'Nhập'!$O$11:$O$19999)</f>
        <v>8481819</v>
      </c>
      <c r="J106" s="47">
        <f>SUMIF(Xuat!$I$11:$I$19999,$C106,Xuat!$K$11:$K$19999)</f>
        <v>0</v>
      </c>
      <c r="K106" s="47">
        <f>SUMIF(Xuat!$I$11:$I$19999,$C106,Xuat!$K$11:$K$19999)</f>
        <v>0</v>
      </c>
      <c r="L106" s="47">
        <f t="shared" ref="L106:M106" si="194">F106+H106-J106</f>
        <v>305</v>
      </c>
      <c r="M106" s="47">
        <f t="shared" si="194"/>
        <v>108481819</v>
      </c>
      <c r="N106" s="47">
        <f t="shared" ref="N106:O106" si="195">F106+H106</f>
        <v>305</v>
      </c>
      <c r="O106" s="47">
        <f t="shared" si="195"/>
        <v>108481819</v>
      </c>
      <c r="P106" s="48" t="str">
        <f t="shared" si="5"/>
        <v>QHKR3000 - 2.6x350</v>
      </c>
      <c r="Q106" s="47">
        <f t="shared" si="6"/>
        <v>355678.0951</v>
      </c>
      <c r="R106" s="49"/>
      <c r="S106" s="50"/>
      <c r="T106" s="50"/>
      <c r="U106" s="50"/>
      <c r="V106" s="50"/>
      <c r="W106" s="50"/>
      <c r="X106" s="50"/>
      <c r="Y106" s="50"/>
      <c r="Z106" s="50"/>
      <c r="AA106" s="50"/>
    </row>
    <row r="107" ht="18.75" customHeight="1">
      <c r="A107" s="41"/>
      <c r="B107" s="42">
        <f t="shared" si="7"/>
        <v>97</v>
      </c>
      <c r="C107" s="43" t="s">
        <v>227</v>
      </c>
      <c r="D107" s="44" t="s">
        <v>228</v>
      </c>
      <c r="E107" s="45" t="s">
        <v>32</v>
      </c>
      <c r="F107" s="46">
        <v>5.0</v>
      </c>
      <c r="G107" s="46">
        <v>1.0E8</v>
      </c>
      <c r="H107" s="47">
        <f>SUMIF('Nhập'!$J$11:$J$19999,$C107,'Nhập'!$M$11:$M$19999)</f>
        <v>933</v>
      </c>
      <c r="I107" s="47">
        <f>SUMIF('Nhập'!$J$11:$J$19999,$C107,'Nhập'!$O$11:$O$19999)</f>
        <v>14545470</v>
      </c>
      <c r="J107" s="47">
        <f>SUMIF(Xuat!$I$11:$I$19999,$C107,Xuat!$K$11:$K$19999)</f>
        <v>0</v>
      </c>
      <c r="K107" s="47">
        <f>SUMIF(Xuat!$I$11:$I$19999,$C107,Xuat!$K$11:$K$19999)</f>
        <v>0</v>
      </c>
      <c r="L107" s="47">
        <f t="shared" ref="L107:M107" si="196">F107+H107-J107</f>
        <v>938</v>
      </c>
      <c r="M107" s="47">
        <f t="shared" si="196"/>
        <v>114545470</v>
      </c>
      <c r="N107" s="47">
        <f t="shared" ref="N107:O107" si="197">F107+H107</f>
        <v>938</v>
      </c>
      <c r="O107" s="47">
        <f t="shared" si="197"/>
        <v>114545470</v>
      </c>
      <c r="P107" s="48" t="str">
        <f t="shared" si="5"/>
        <v>Thepla</v>
      </c>
      <c r="Q107" s="47">
        <f t="shared" si="6"/>
        <v>122116.7058</v>
      </c>
      <c r="R107" s="49"/>
      <c r="S107" s="50"/>
      <c r="T107" s="50"/>
      <c r="U107" s="50"/>
      <c r="V107" s="50"/>
      <c r="W107" s="50"/>
      <c r="X107" s="50"/>
      <c r="Y107" s="50"/>
      <c r="Z107" s="50"/>
      <c r="AA107" s="50"/>
    </row>
    <row r="108" ht="18.75" customHeight="1">
      <c r="A108" s="41"/>
      <c r="B108" s="42">
        <f t="shared" si="7"/>
        <v>98</v>
      </c>
      <c r="C108" s="43" t="s">
        <v>229</v>
      </c>
      <c r="D108" s="44" t="s">
        <v>230</v>
      </c>
      <c r="E108" s="45" t="s">
        <v>32</v>
      </c>
      <c r="F108" s="46">
        <v>5.0</v>
      </c>
      <c r="G108" s="46">
        <v>1.0E8</v>
      </c>
      <c r="H108" s="47">
        <f>SUMIF('Nhập'!$J$11:$J$19999,$C108,'Nhập'!$M$11:$M$19999)</f>
        <v>71.3</v>
      </c>
      <c r="I108" s="47">
        <f>SUMIF('Nhập'!$J$11:$J$19999,$C108,'Nhập'!$O$11:$O$19999)</f>
        <v>1181726</v>
      </c>
      <c r="J108" s="47">
        <f>SUMIF(Xuat!$I$11:$I$19999,$C108,Xuat!$K$11:$K$19999)</f>
        <v>0</v>
      </c>
      <c r="K108" s="47">
        <f>SUMIF(Xuat!$I$11:$I$19999,$C108,Xuat!$K$11:$K$19999)</f>
        <v>0</v>
      </c>
      <c r="L108" s="47">
        <f t="shared" ref="L108:M108" si="198">F108+H108-J108</f>
        <v>76.3</v>
      </c>
      <c r="M108" s="47">
        <f t="shared" si="198"/>
        <v>101181726</v>
      </c>
      <c r="N108" s="47">
        <f t="shared" ref="N108:O108" si="199">F108+H108</f>
        <v>76.3</v>
      </c>
      <c r="O108" s="47">
        <f t="shared" si="199"/>
        <v>101181726</v>
      </c>
      <c r="P108" s="48" t="str">
        <f t="shared" si="5"/>
        <v>Thepongtron</v>
      </c>
      <c r="Q108" s="47">
        <f t="shared" si="6"/>
        <v>1326103.879</v>
      </c>
      <c r="R108" s="49"/>
      <c r="S108" s="50"/>
      <c r="T108" s="50"/>
      <c r="U108" s="50"/>
      <c r="V108" s="50"/>
      <c r="W108" s="50"/>
      <c r="X108" s="50"/>
      <c r="Y108" s="50"/>
      <c r="Z108" s="50"/>
      <c r="AA108" s="50"/>
    </row>
    <row r="109" ht="18.75" customHeight="1">
      <c r="A109" s="41"/>
      <c r="B109" s="42">
        <f t="shared" si="7"/>
        <v>99</v>
      </c>
      <c r="C109" s="43" t="s">
        <v>231</v>
      </c>
      <c r="D109" s="44" t="s">
        <v>232</v>
      </c>
      <c r="E109" s="45" t="s">
        <v>58</v>
      </c>
      <c r="F109" s="46">
        <v>5.0</v>
      </c>
      <c r="G109" s="46">
        <v>1.0E8</v>
      </c>
      <c r="H109" s="47">
        <f>SUMIF('Nhập'!$J$11:$J$19999,$C109,'Nhập'!$M$11:$M$19999)</f>
        <v>5</v>
      </c>
      <c r="I109" s="47">
        <f>SUMIF('Nhập'!$J$11:$J$19999,$C109,'Nhập'!$O$11:$O$19999)</f>
        <v>3809090</v>
      </c>
      <c r="J109" s="47">
        <f>SUMIF(Xuat!$I$11:$I$19999,$C109,Xuat!$K$11:$K$19999)</f>
        <v>0</v>
      </c>
      <c r="K109" s="47">
        <f>SUMIF(Xuat!$I$11:$I$19999,$C109,Xuat!$K$11:$K$19999)</f>
        <v>0</v>
      </c>
      <c r="L109" s="47">
        <f t="shared" ref="L109:M109" si="200">F109+H109-J109</f>
        <v>10</v>
      </c>
      <c r="M109" s="47">
        <f t="shared" si="200"/>
        <v>103809090</v>
      </c>
      <c r="N109" s="47">
        <f t="shared" ref="N109:O109" si="201">F109+H109</f>
        <v>10</v>
      </c>
      <c r="O109" s="47">
        <f t="shared" si="201"/>
        <v>103809090</v>
      </c>
      <c r="P109" s="48" t="str">
        <f t="shared" si="5"/>
        <v>SonmauDCC</v>
      </c>
      <c r="Q109" s="47">
        <f t="shared" si="6"/>
        <v>10380909</v>
      </c>
      <c r="R109" s="49"/>
      <c r="S109" s="50"/>
      <c r="T109" s="50"/>
      <c r="U109" s="50"/>
      <c r="V109" s="50"/>
      <c r="W109" s="50"/>
      <c r="X109" s="50"/>
      <c r="Y109" s="50"/>
      <c r="Z109" s="50"/>
      <c r="AA109" s="50"/>
    </row>
    <row r="110" ht="18.75" customHeight="1">
      <c r="A110" s="41"/>
      <c r="B110" s="42" t="str">
        <f t="shared" si="7"/>
        <v/>
      </c>
      <c r="C110" s="43"/>
      <c r="D110" s="44" t="str">
        <f t="shared" ref="D110:D794" si="204">IF(C110="","",VLOOKUP($C110,TVTN,2,0))</f>
        <v/>
      </c>
      <c r="E110" s="45" t="str">
        <f t="shared" ref="E110:E794" si="205">IF(C110="","",VLOOKUP($C110,TVTN,3,0))</f>
        <v/>
      </c>
      <c r="F110" s="51"/>
      <c r="G110" s="51"/>
      <c r="H110" s="47">
        <f>SUMIF('Nhập'!$J$11:$J$19999,$C110,'Nhập'!$M$11:$M$19999)</f>
        <v>0</v>
      </c>
      <c r="I110" s="47">
        <f>SUMIF('Nhập'!$J$11:$J$19999,$C110,'Nhập'!$O$11:$O$19999)</f>
        <v>0</v>
      </c>
      <c r="J110" s="47">
        <f>SUMIF(Xuat!$I$11:$I$19999,$C110,Xuat!$K$11:$K$19999)</f>
        <v>0</v>
      </c>
      <c r="K110" s="47">
        <f>SUMIF(Xuat!$I$11:$I$19999,$C110,Xuat!$K$11:$K$19999)</f>
        <v>0</v>
      </c>
      <c r="L110" s="47">
        <f t="shared" ref="L110:M110" si="202">F110+H110-J110</f>
        <v>0</v>
      </c>
      <c r="M110" s="47">
        <f t="shared" si="202"/>
        <v>0</v>
      </c>
      <c r="N110" s="47">
        <f t="shared" ref="N110:O110" si="203">F110+H110</f>
        <v>0</v>
      </c>
      <c r="O110" s="47">
        <f t="shared" si="203"/>
        <v>0</v>
      </c>
      <c r="P110" s="48" t="str">
        <f t="shared" si="5"/>
        <v/>
      </c>
      <c r="Q110" s="47">
        <f t="shared" si="6"/>
        <v>0</v>
      </c>
      <c r="R110" s="49"/>
      <c r="S110" s="50"/>
      <c r="T110" s="50"/>
      <c r="U110" s="50"/>
      <c r="V110" s="50"/>
      <c r="W110" s="50"/>
      <c r="X110" s="50"/>
      <c r="Y110" s="50"/>
      <c r="Z110" s="50"/>
      <c r="AA110" s="50"/>
    </row>
    <row r="111" ht="18.75" customHeight="1">
      <c r="A111" s="41"/>
      <c r="B111" s="42" t="str">
        <f t="shared" si="7"/>
        <v/>
      </c>
      <c r="C111" s="43"/>
      <c r="D111" s="44" t="str">
        <f t="shared" si="204"/>
        <v/>
      </c>
      <c r="E111" s="45" t="str">
        <f t="shared" si="205"/>
        <v/>
      </c>
      <c r="F111" s="51"/>
      <c r="G111" s="51"/>
      <c r="H111" s="47">
        <f>SUMIF('Nhập'!$J$11:$J$19999,$C111,'Nhập'!$M$11:$M$19999)</f>
        <v>0</v>
      </c>
      <c r="I111" s="47">
        <f>SUMIF('Nhập'!$J$11:$J$19999,$C111,'Nhập'!$O$11:$O$19999)</f>
        <v>0</v>
      </c>
      <c r="J111" s="47">
        <f>SUMIF(Xuat!$I$11:$I$19999,$C111,Xuat!$K$11:$K$19999)</f>
        <v>0</v>
      </c>
      <c r="K111" s="47">
        <f>SUMIF(Xuat!$I$11:$I$19999,$C111,Xuat!$K$11:$K$19999)</f>
        <v>0</v>
      </c>
      <c r="L111" s="47">
        <f t="shared" ref="L111:M111" si="206">F111+H111-J111</f>
        <v>0</v>
      </c>
      <c r="M111" s="47">
        <f t="shared" si="206"/>
        <v>0</v>
      </c>
      <c r="N111" s="47">
        <f t="shared" ref="N111:O111" si="207">F111+H111</f>
        <v>0</v>
      </c>
      <c r="O111" s="47">
        <f t="shared" si="207"/>
        <v>0</v>
      </c>
      <c r="P111" s="48" t="str">
        <f t="shared" si="5"/>
        <v/>
      </c>
      <c r="Q111" s="47">
        <f t="shared" si="6"/>
        <v>0</v>
      </c>
      <c r="R111" s="49"/>
      <c r="S111" s="50"/>
      <c r="T111" s="50"/>
      <c r="U111" s="50"/>
      <c r="V111" s="50"/>
      <c r="W111" s="50"/>
      <c r="X111" s="50"/>
      <c r="Y111" s="50"/>
      <c r="Z111" s="50"/>
      <c r="AA111" s="50"/>
    </row>
    <row r="112" ht="18.75" customHeight="1">
      <c r="A112" s="41"/>
      <c r="B112" s="42" t="str">
        <f t="shared" si="7"/>
        <v/>
      </c>
      <c r="C112" s="43"/>
      <c r="D112" s="44" t="str">
        <f t="shared" si="204"/>
        <v/>
      </c>
      <c r="E112" s="45" t="str">
        <f t="shared" si="205"/>
        <v/>
      </c>
      <c r="F112" s="51"/>
      <c r="G112" s="51"/>
      <c r="H112" s="47">
        <f>SUMIF('Nhập'!$J$11:$J$19999,$C112,'Nhập'!$M$11:$M$19999)</f>
        <v>0</v>
      </c>
      <c r="I112" s="47">
        <f>SUMIF('Nhập'!$J$11:$J$19999,$C112,'Nhập'!$O$11:$O$19999)</f>
        <v>0</v>
      </c>
      <c r="J112" s="47">
        <f>SUMIF(Xuat!$I$11:$I$19999,$C112,Xuat!$K$11:$K$19999)</f>
        <v>0</v>
      </c>
      <c r="K112" s="47">
        <f>SUMIF(Xuat!$I$11:$I$19999,$C112,Xuat!$K$11:$K$19999)</f>
        <v>0</v>
      </c>
      <c r="L112" s="47">
        <f t="shared" ref="L112:M112" si="208">F112+H112-J112</f>
        <v>0</v>
      </c>
      <c r="M112" s="47">
        <f t="shared" si="208"/>
        <v>0</v>
      </c>
      <c r="N112" s="47">
        <f t="shared" ref="N112:O112" si="209">F112+H112</f>
        <v>0</v>
      </c>
      <c r="O112" s="47">
        <f t="shared" si="209"/>
        <v>0</v>
      </c>
      <c r="P112" s="48" t="str">
        <f t="shared" si="5"/>
        <v/>
      </c>
      <c r="Q112" s="47">
        <f t="shared" si="6"/>
        <v>0</v>
      </c>
      <c r="R112" s="49"/>
      <c r="S112" s="50"/>
      <c r="T112" s="50"/>
      <c r="U112" s="50"/>
      <c r="V112" s="50"/>
      <c r="W112" s="50"/>
      <c r="X112" s="50"/>
      <c r="Y112" s="50"/>
      <c r="Z112" s="50"/>
      <c r="AA112" s="50"/>
    </row>
    <row r="113" ht="18.75" customHeight="1">
      <c r="A113" s="41"/>
      <c r="B113" s="42" t="str">
        <f t="shared" si="7"/>
        <v/>
      </c>
      <c r="C113" s="43"/>
      <c r="D113" s="44" t="str">
        <f t="shared" si="204"/>
        <v/>
      </c>
      <c r="E113" s="45" t="str">
        <f t="shared" si="205"/>
        <v/>
      </c>
      <c r="F113" s="51"/>
      <c r="G113" s="51"/>
      <c r="H113" s="47">
        <f>SUMIF('Nhập'!$J$11:$J$19999,$C113,'Nhập'!$M$11:$M$19999)</f>
        <v>0</v>
      </c>
      <c r="I113" s="47">
        <f>SUMIF('Nhập'!$J$11:$J$19999,$C113,'Nhập'!$O$11:$O$19999)</f>
        <v>0</v>
      </c>
      <c r="J113" s="47">
        <f>SUMIF(Xuat!$I$11:$I$19999,$C113,Xuat!$K$11:$K$19999)</f>
        <v>0</v>
      </c>
      <c r="K113" s="47">
        <f>SUMIF(Xuat!$I$11:$I$19999,$C113,Xuat!$K$11:$K$19999)</f>
        <v>0</v>
      </c>
      <c r="L113" s="47">
        <f t="shared" ref="L113:M113" si="210">F113+H113-J113</f>
        <v>0</v>
      </c>
      <c r="M113" s="47">
        <f t="shared" si="210"/>
        <v>0</v>
      </c>
      <c r="N113" s="47">
        <f t="shared" ref="N113:O113" si="211">F113+H113</f>
        <v>0</v>
      </c>
      <c r="O113" s="47">
        <f t="shared" si="211"/>
        <v>0</v>
      </c>
      <c r="P113" s="48" t="str">
        <f t="shared" si="5"/>
        <v/>
      </c>
      <c r="Q113" s="47">
        <f t="shared" si="6"/>
        <v>0</v>
      </c>
      <c r="R113" s="49"/>
      <c r="S113" s="50"/>
      <c r="T113" s="50"/>
      <c r="U113" s="50"/>
      <c r="V113" s="50"/>
      <c r="W113" s="50"/>
      <c r="X113" s="50"/>
      <c r="Y113" s="50"/>
      <c r="Z113" s="50"/>
      <c r="AA113" s="50"/>
    </row>
    <row r="114" ht="18.75" customHeight="1">
      <c r="A114" s="41"/>
      <c r="B114" s="42" t="str">
        <f t="shared" si="7"/>
        <v/>
      </c>
      <c r="C114" s="43"/>
      <c r="D114" s="44" t="str">
        <f t="shared" si="204"/>
        <v/>
      </c>
      <c r="E114" s="45" t="str">
        <f t="shared" si="205"/>
        <v/>
      </c>
      <c r="F114" s="51"/>
      <c r="G114" s="51"/>
      <c r="H114" s="47">
        <f>SUMIF('Nhập'!$J$11:$J$19999,$C114,'Nhập'!$M$11:$M$19999)</f>
        <v>0</v>
      </c>
      <c r="I114" s="47">
        <f>SUMIF('Nhập'!$J$11:$J$19999,$C114,'Nhập'!$O$11:$O$19999)</f>
        <v>0</v>
      </c>
      <c r="J114" s="47">
        <f>SUMIF(Xuat!$I$11:$I$19999,$C114,Xuat!$K$11:$K$19999)</f>
        <v>0</v>
      </c>
      <c r="K114" s="47">
        <f>SUMIF(Xuat!$I$11:$I$19999,$C114,Xuat!$K$11:$K$19999)</f>
        <v>0</v>
      </c>
      <c r="L114" s="47">
        <f t="shared" ref="L114:M114" si="212">F114+H114-J114</f>
        <v>0</v>
      </c>
      <c r="M114" s="47">
        <f t="shared" si="212"/>
        <v>0</v>
      </c>
      <c r="N114" s="47">
        <f t="shared" ref="N114:O114" si="213">F114+H114</f>
        <v>0</v>
      </c>
      <c r="O114" s="47">
        <f t="shared" si="213"/>
        <v>0</v>
      </c>
      <c r="P114" s="48" t="str">
        <f t="shared" si="5"/>
        <v/>
      </c>
      <c r="Q114" s="47">
        <f t="shared" si="6"/>
        <v>0</v>
      </c>
      <c r="R114" s="49"/>
      <c r="S114" s="50"/>
      <c r="T114" s="50"/>
      <c r="U114" s="50"/>
      <c r="V114" s="50"/>
      <c r="W114" s="50"/>
      <c r="X114" s="50"/>
      <c r="Y114" s="50"/>
      <c r="Z114" s="50"/>
      <c r="AA114" s="50"/>
    </row>
    <row r="115" ht="18.75" customHeight="1">
      <c r="A115" s="41"/>
      <c r="B115" s="42" t="str">
        <f t="shared" si="7"/>
        <v/>
      </c>
      <c r="C115" s="43"/>
      <c r="D115" s="44" t="str">
        <f t="shared" si="204"/>
        <v/>
      </c>
      <c r="E115" s="45" t="str">
        <f t="shared" si="205"/>
        <v/>
      </c>
      <c r="F115" s="51"/>
      <c r="G115" s="51"/>
      <c r="H115" s="47">
        <f>SUMIF('Nhập'!$J$11:$J$19999,$C115,'Nhập'!$M$11:$M$19999)</f>
        <v>0</v>
      </c>
      <c r="I115" s="47">
        <f>SUMIF('Nhập'!$J$11:$J$19999,$C115,'Nhập'!$O$11:$O$19999)</f>
        <v>0</v>
      </c>
      <c r="J115" s="47">
        <f>SUMIF(Xuat!$I$11:$I$19999,$C115,Xuat!$K$11:$K$19999)</f>
        <v>0</v>
      </c>
      <c r="K115" s="47">
        <f>SUMIF(Xuat!$I$11:$I$19999,$C115,Xuat!$K$11:$K$19999)</f>
        <v>0</v>
      </c>
      <c r="L115" s="47">
        <f t="shared" ref="L115:M115" si="214">F115+H115-J115</f>
        <v>0</v>
      </c>
      <c r="M115" s="47">
        <f t="shared" si="214"/>
        <v>0</v>
      </c>
      <c r="N115" s="47">
        <f t="shared" ref="N115:O115" si="215">F115+H115</f>
        <v>0</v>
      </c>
      <c r="O115" s="47">
        <f t="shared" si="215"/>
        <v>0</v>
      </c>
      <c r="P115" s="48" t="str">
        <f t="shared" si="5"/>
        <v/>
      </c>
      <c r="Q115" s="47">
        <f t="shared" si="6"/>
        <v>0</v>
      </c>
      <c r="R115" s="49"/>
      <c r="S115" s="50"/>
      <c r="T115" s="50"/>
      <c r="U115" s="50"/>
      <c r="V115" s="50"/>
      <c r="W115" s="50"/>
      <c r="X115" s="50"/>
      <c r="Y115" s="50"/>
      <c r="Z115" s="50"/>
      <c r="AA115" s="50"/>
    </row>
    <row r="116" ht="18.75" customHeight="1">
      <c r="A116" s="41"/>
      <c r="B116" s="42" t="str">
        <f t="shared" si="7"/>
        <v/>
      </c>
      <c r="C116" s="43"/>
      <c r="D116" s="44" t="str">
        <f t="shared" si="204"/>
        <v/>
      </c>
      <c r="E116" s="45" t="str">
        <f t="shared" si="205"/>
        <v/>
      </c>
      <c r="F116" s="51"/>
      <c r="G116" s="51"/>
      <c r="H116" s="47">
        <f>SUMIF('Nhập'!$J$11:$J$19999,$C116,'Nhập'!$M$11:$M$19999)</f>
        <v>0</v>
      </c>
      <c r="I116" s="47">
        <f>SUMIF('Nhập'!$J$11:$J$19999,$C116,'Nhập'!$O$11:$O$19999)</f>
        <v>0</v>
      </c>
      <c r="J116" s="47">
        <f>SUMIF(Xuat!$I$11:$I$19999,$C116,Xuat!$K$11:$K$19999)</f>
        <v>0</v>
      </c>
      <c r="K116" s="47">
        <f>SUMIF(Xuat!$I$11:$I$19999,$C116,Xuat!$K$11:$K$19999)</f>
        <v>0</v>
      </c>
      <c r="L116" s="47">
        <f t="shared" ref="L116:M116" si="216">F116+H116-J116</f>
        <v>0</v>
      </c>
      <c r="M116" s="47">
        <f t="shared" si="216"/>
        <v>0</v>
      </c>
      <c r="N116" s="47">
        <f t="shared" ref="N116:O116" si="217">F116+H116</f>
        <v>0</v>
      </c>
      <c r="O116" s="47">
        <f t="shared" si="217"/>
        <v>0</v>
      </c>
      <c r="P116" s="48" t="str">
        <f t="shared" si="5"/>
        <v/>
      </c>
      <c r="Q116" s="47">
        <f t="shared" si="6"/>
        <v>0</v>
      </c>
      <c r="R116" s="49"/>
      <c r="S116" s="50"/>
      <c r="T116" s="50"/>
      <c r="U116" s="50"/>
      <c r="V116" s="50"/>
      <c r="W116" s="50"/>
      <c r="X116" s="50"/>
      <c r="Y116" s="50"/>
      <c r="Z116" s="50"/>
      <c r="AA116" s="50"/>
    </row>
    <row r="117" ht="18.75" customHeight="1">
      <c r="A117" s="41"/>
      <c r="B117" s="42" t="str">
        <f t="shared" si="7"/>
        <v/>
      </c>
      <c r="C117" s="43"/>
      <c r="D117" s="44" t="str">
        <f t="shared" si="204"/>
        <v/>
      </c>
      <c r="E117" s="45" t="str">
        <f t="shared" si="205"/>
        <v/>
      </c>
      <c r="F117" s="51"/>
      <c r="G117" s="51"/>
      <c r="H117" s="47">
        <f>SUMIF('Nhập'!$J$11:$J$19999,$C117,'Nhập'!$M$11:$M$19999)</f>
        <v>0</v>
      </c>
      <c r="I117" s="47">
        <f>SUMIF('Nhập'!$J$11:$J$19999,$C117,'Nhập'!$O$11:$O$19999)</f>
        <v>0</v>
      </c>
      <c r="J117" s="47">
        <f>SUMIF(Xuat!$I$11:$I$19999,$C117,Xuat!$K$11:$K$19999)</f>
        <v>0</v>
      </c>
      <c r="K117" s="47">
        <f>SUMIF(Xuat!$I$11:$I$19999,$C117,Xuat!$K$11:$K$19999)</f>
        <v>0</v>
      </c>
      <c r="L117" s="47">
        <f t="shared" ref="L117:M117" si="218">F117+H117-J117</f>
        <v>0</v>
      </c>
      <c r="M117" s="47">
        <f t="shared" si="218"/>
        <v>0</v>
      </c>
      <c r="N117" s="47">
        <f t="shared" ref="N117:O117" si="219">F117+H117</f>
        <v>0</v>
      </c>
      <c r="O117" s="47">
        <f t="shared" si="219"/>
        <v>0</v>
      </c>
      <c r="P117" s="48" t="str">
        <f t="shared" si="5"/>
        <v/>
      </c>
      <c r="Q117" s="47">
        <f t="shared" si="6"/>
        <v>0</v>
      </c>
      <c r="R117" s="49"/>
      <c r="S117" s="50"/>
      <c r="T117" s="50"/>
      <c r="U117" s="50"/>
      <c r="V117" s="50"/>
      <c r="W117" s="50"/>
      <c r="X117" s="50"/>
      <c r="Y117" s="50"/>
      <c r="Z117" s="50"/>
      <c r="AA117" s="50"/>
    </row>
    <row r="118" ht="18.75" customHeight="1">
      <c r="A118" s="41"/>
      <c r="B118" s="42" t="str">
        <f t="shared" si="7"/>
        <v/>
      </c>
      <c r="C118" s="43"/>
      <c r="D118" s="44" t="str">
        <f t="shared" si="204"/>
        <v/>
      </c>
      <c r="E118" s="45" t="str">
        <f t="shared" si="205"/>
        <v/>
      </c>
      <c r="F118" s="51"/>
      <c r="G118" s="51"/>
      <c r="H118" s="47">
        <f>SUMIF('Nhập'!$J$11:$J$19999,$C118,'Nhập'!$M$11:$M$19999)</f>
        <v>0</v>
      </c>
      <c r="I118" s="47">
        <f>SUMIF('Nhập'!$J$11:$J$19999,$C118,'Nhập'!$O$11:$O$19999)</f>
        <v>0</v>
      </c>
      <c r="J118" s="47">
        <f>SUMIF(Xuat!$I$11:$I$19999,$C118,Xuat!$K$11:$K$19999)</f>
        <v>0</v>
      </c>
      <c r="K118" s="47">
        <f>SUMIF(Xuat!$I$11:$I$19999,$C118,Xuat!$K$11:$K$19999)</f>
        <v>0</v>
      </c>
      <c r="L118" s="47">
        <f t="shared" ref="L118:M118" si="220">F118+H118-J118</f>
        <v>0</v>
      </c>
      <c r="M118" s="47">
        <f t="shared" si="220"/>
        <v>0</v>
      </c>
      <c r="N118" s="47">
        <f t="shared" ref="N118:O118" si="221">F118+H118</f>
        <v>0</v>
      </c>
      <c r="O118" s="47">
        <f t="shared" si="221"/>
        <v>0</v>
      </c>
      <c r="P118" s="48" t="str">
        <f t="shared" si="5"/>
        <v/>
      </c>
      <c r="Q118" s="47">
        <f t="shared" si="6"/>
        <v>0</v>
      </c>
      <c r="R118" s="49"/>
      <c r="S118" s="50"/>
      <c r="T118" s="50"/>
      <c r="U118" s="50"/>
      <c r="V118" s="50"/>
      <c r="W118" s="50"/>
      <c r="X118" s="50"/>
      <c r="Y118" s="50"/>
      <c r="Z118" s="50"/>
      <c r="AA118" s="50"/>
    </row>
    <row r="119" ht="18.75" customHeight="1">
      <c r="A119" s="41"/>
      <c r="B119" s="42" t="str">
        <f t="shared" si="7"/>
        <v/>
      </c>
      <c r="C119" s="43"/>
      <c r="D119" s="44" t="str">
        <f t="shared" si="204"/>
        <v/>
      </c>
      <c r="E119" s="45" t="str">
        <f t="shared" si="205"/>
        <v/>
      </c>
      <c r="F119" s="51"/>
      <c r="G119" s="51"/>
      <c r="H119" s="47">
        <f>SUMIF('Nhập'!$J$11:$J$19999,$C119,'Nhập'!$M$11:$M$19999)</f>
        <v>0</v>
      </c>
      <c r="I119" s="47">
        <f>SUMIF('Nhập'!$J$11:$J$19999,$C119,'Nhập'!$O$11:$O$19999)</f>
        <v>0</v>
      </c>
      <c r="J119" s="47">
        <f>SUMIF(Xuat!$I$11:$I$19999,$C119,Xuat!$K$11:$K$19999)</f>
        <v>0</v>
      </c>
      <c r="K119" s="47">
        <f>SUMIF(Xuat!$I$11:$I$19999,$C119,Xuat!$K$11:$K$19999)</f>
        <v>0</v>
      </c>
      <c r="L119" s="47">
        <f t="shared" ref="L119:M119" si="222">F119+H119-J119</f>
        <v>0</v>
      </c>
      <c r="M119" s="47">
        <f t="shared" si="222"/>
        <v>0</v>
      </c>
      <c r="N119" s="47">
        <f t="shared" ref="N119:O119" si="223">F119+H119</f>
        <v>0</v>
      </c>
      <c r="O119" s="47">
        <f t="shared" si="223"/>
        <v>0</v>
      </c>
      <c r="P119" s="48" t="str">
        <f t="shared" si="5"/>
        <v/>
      </c>
      <c r="Q119" s="47">
        <f t="shared" si="6"/>
        <v>0</v>
      </c>
      <c r="R119" s="49"/>
      <c r="S119" s="50"/>
      <c r="T119" s="50"/>
      <c r="U119" s="50"/>
      <c r="V119" s="50"/>
      <c r="W119" s="50"/>
      <c r="X119" s="50"/>
      <c r="Y119" s="50"/>
      <c r="Z119" s="50"/>
      <c r="AA119" s="50"/>
    </row>
    <row r="120" ht="18.75" customHeight="1">
      <c r="A120" s="41"/>
      <c r="B120" s="42" t="str">
        <f t="shared" si="7"/>
        <v/>
      </c>
      <c r="C120" s="43"/>
      <c r="D120" s="44" t="str">
        <f t="shared" si="204"/>
        <v/>
      </c>
      <c r="E120" s="45" t="str">
        <f t="shared" si="205"/>
        <v/>
      </c>
      <c r="F120" s="51"/>
      <c r="G120" s="51"/>
      <c r="H120" s="47">
        <f>SUMIF('Nhập'!$J$11:$J$19999,$C120,'Nhập'!$M$11:$M$19999)</f>
        <v>0</v>
      </c>
      <c r="I120" s="47">
        <f>SUMIF('Nhập'!$J$11:$J$19999,$C120,'Nhập'!$O$11:$O$19999)</f>
        <v>0</v>
      </c>
      <c r="J120" s="47">
        <f>SUMIF(Xuat!$I$11:$I$19999,$C120,Xuat!$K$11:$K$19999)</f>
        <v>0</v>
      </c>
      <c r="K120" s="47">
        <f>SUMIF(Xuat!$I$11:$I$19999,$C120,Xuat!$K$11:$K$19999)</f>
        <v>0</v>
      </c>
      <c r="L120" s="47">
        <f t="shared" ref="L120:M120" si="224">F120+H120-J120</f>
        <v>0</v>
      </c>
      <c r="M120" s="47">
        <f t="shared" si="224"/>
        <v>0</v>
      </c>
      <c r="N120" s="47">
        <f t="shared" ref="N120:O120" si="225">F120+H120</f>
        <v>0</v>
      </c>
      <c r="O120" s="47">
        <f t="shared" si="225"/>
        <v>0</v>
      </c>
      <c r="P120" s="48" t="str">
        <f t="shared" si="5"/>
        <v/>
      </c>
      <c r="Q120" s="47">
        <f t="shared" si="6"/>
        <v>0</v>
      </c>
      <c r="R120" s="49"/>
      <c r="S120" s="50"/>
      <c r="T120" s="50"/>
      <c r="U120" s="50"/>
      <c r="V120" s="50"/>
      <c r="W120" s="50"/>
      <c r="X120" s="50"/>
      <c r="Y120" s="50"/>
      <c r="Z120" s="50"/>
      <c r="AA120" s="50"/>
    </row>
    <row r="121" ht="18.75" customHeight="1">
      <c r="A121" s="41"/>
      <c r="B121" s="42" t="str">
        <f t="shared" si="7"/>
        <v/>
      </c>
      <c r="C121" s="43"/>
      <c r="D121" s="44" t="str">
        <f t="shared" si="204"/>
        <v/>
      </c>
      <c r="E121" s="45" t="str">
        <f t="shared" si="205"/>
        <v/>
      </c>
      <c r="F121" s="51"/>
      <c r="G121" s="51"/>
      <c r="H121" s="47">
        <f>SUMIF('Nhập'!$J$11:$J$19999,$C121,'Nhập'!$M$11:$M$19999)</f>
        <v>0</v>
      </c>
      <c r="I121" s="47">
        <f>SUMIF('Nhập'!$J$11:$J$19999,$C121,'Nhập'!$O$11:$O$19999)</f>
        <v>0</v>
      </c>
      <c r="J121" s="47">
        <f>SUMIF(Xuat!$I$11:$I$19999,$C121,Xuat!$K$11:$K$19999)</f>
        <v>0</v>
      </c>
      <c r="K121" s="47">
        <f>SUMIF(Xuat!$I$11:$I$19999,$C121,Xuat!$K$11:$K$19999)</f>
        <v>0</v>
      </c>
      <c r="L121" s="47">
        <f t="shared" ref="L121:M121" si="226">F121+H121-J121</f>
        <v>0</v>
      </c>
      <c r="M121" s="47">
        <f t="shared" si="226"/>
        <v>0</v>
      </c>
      <c r="N121" s="47">
        <f t="shared" ref="N121:O121" si="227">F121+H121</f>
        <v>0</v>
      </c>
      <c r="O121" s="47">
        <f t="shared" si="227"/>
        <v>0</v>
      </c>
      <c r="P121" s="48" t="str">
        <f t="shared" si="5"/>
        <v/>
      </c>
      <c r="Q121" s="47">
        <f t="shared" si="6"/>
        <v>0</v>
      </c>
      <c r="R121" s="49"/>
      <c r="S121" s="50"/>
      <c r="T121" s="50"/>
      <c r="U121" s="50"/>
      <c r="V121" s="50"/>
      <c r="W121" s="50"/>
      <c r="X121" s="50"/>
      <c r="Y121" s="50"/>
      <c r="Z121" s="50"/>
      <c r="AA121" s="50"/>
    </row>
    <row r="122" ht="18.75" customHeight="1">
      <c r="A122" s="41"/>
      <c r="B122" s="42" t="str">
        <f t="shared" si="7"/>
        <v/>
      </c>
      <c r="C122" s="43"/>
      <c r="D122" s="44" t="str">
        <f t="shared" si="204"/>
        <v/>
      </c>
      <c r="E122" s="45" t="str">
        <f t="shared" si="205"/>
        <v/>
      </c>
      <c r="F122" s="51"/>
      <c r="G122" s="51"/>
      <c r="H122" s="47">
        <f>SUMIF('Nhập'!$J$11:$J$19999,$C122,'Nhập'!$M$11:$M$19999)</f>
        <v>0</v>
      </c>
      <c r="I122" s="47">
        <f>SUMIF('Nhập'!$J$11:$J$19999,$C122,'Nhập'!$O$11:$O$19999)</f>
        <v>0</v>
      </c>
      <c r="J122" s="47">
        <f>SUMIF(Xuat!$I$11:$I$19999,$C122,Xuat!$K$11:$K$19999)</f>
        <v>0</v>
      </c>
      <c r="K122" s="47">
        <f>SUMIF(Xuat!$I$11:$I$19999,$C122,Xuat!$K$11:$K$19999)</f>
        <v>0</v>
      </c>
      <c r="L122" s="47">
        <f t="shared" ref="L122:M122" si="228">F122+H122-J122</f>
        <v>0</v>
      </c>
      <c r="M122" s="47">
        <f t="shared" si="228"/>
        <v>0</v>
      </c>
      <c r="N122" s="47">
        <f t="shared" ref="N122:O122" si="229">F122+H122</f>
        <v>0</v>
      </c>
      <c r="O122" s="47">
        <f t="shared" si="229"/>
        <v>0</v>
      </c>
      <c r="P122" s="48" t="str">
        <f t="shared" si="5"/>
        <v/>
      </c>
      <c r="Q122" s="47">
        <f t="shared" si="6"/>
        <v>0</v>
      </c>
      <c r="R122" s="49"/>
      <c r="S122" s="50"/>
      <c r="T122" s="50"/>
      <c r="U122" s="50"/>
      <c r="V122" s="50"/>
      <c r="W122" s="50"/>
      <c r="X122" s="50"/>
      <c r="Y122" s="50"/>
      <c r="Z122" s="50"/>
      <c r="AA122" s="50"/>
    </row>
    <row r="123" ht="18.75" customHeight="1">
      <c r="A123" s="41"/>
      <c r="B123" s="42" t="str">
        <f t="shared" si="7"/>
        <v/>
      </c>
      <c r="C123" s="43"/>
      <c r="D123" s="44" t="str">
        <f t="shared" si="204"/>
        <v/>
      </c>
      <c r="E123" s="45" t="str">
        <f t="shared" si="205"/>
        <v/>
      </c>
      <c r="F123" s="51"/>
      <c r="G123" s="51"/>
      <c r="H123" s="47">
        <f>SUMIF('Nhập'!$J$11:$J$19999,$C123,'Nhập'!$M$11:$M$19999)</f>
        <v>0</v>
      </c>
      <c r="I123" s="47">
        <f>SUMIF('Nhập'!$J$11:$J$19999,$C123,'Nhập'!$O$11:$O$19999)</f>
        <v>0</v>
      </c>
      <c r="J123" s="47">
        <f>SUMIF(Xuat!$I$11:$I$19999,$C123,Xuat!$K$11:$K$19999)</f>
        <v>0</v>
      </c>
      <c r="K123" s="47">
        <f>SUMIF(Xuat!$I$11:$I$19999,$C123,Xuat!$K$11:$K$19999)</f>
        <v>0</v>
      </c>
      <c r="L123" s="47">
        <f t="shared" ref="L123:M123" si="230">F123+H123-J123</f>
        <v>0</v>
      </c>
      <c r="M123" s="47">
        <f t="shared" si="230"/>
        <v>0</v>
      </c>
      <c r="N123" s="47">
        <f t="shared" ref="N123:O123" si="231">F123+H123</f>
        <v>0</v>
      </c>
      <c r="O123" s="47">
        <f t="shared" si="231"/>
        <v>0</v>
      </c>
      <c r="P123" s="48" t="str">
        <f t="shared" si="5"/>
        <v/>
      </c>
      <c r="Q123" s="47">
        <f t="shared" si="6"/>
        <v>0</v>
      </c>
      <c r="R123" s="49"/>
      <c r="S123" s="50"/>
      <c r="T123" s="50"/>
      <c r="U123" s="50"/>
      <c r="V123" s="50"/>
      <c r="W123" s="50"/>
      <c r="X123" s="50"/>
      <c r="Y123" s="50"/>
      <c r="Z123" s="50"/>
      <c r="AA123" s="50"/>
    </row>
    <row r="124" ht="18.75" customHeight="1">
      <c r="A124" s="41"/>
      <c r="B124" s="42" t="str">
        <f t="shared" si="7"/>
        <v/>
      </c>
      <c r="C124" s="43"/>
      <c r="D124" s="44" t="str">
        <f t="shared" si="204"/>
        <v/>
      </c>
      <c r="E124" s="45" t="str">
        <f t="shared" si="205"/>
        <v/>
      </c>
      <c r="F124" s="51"/>
      <c r="G124" s="51"/>
      <c r="H124" s="47">
        <f>SUMIF('Nhập'!$J$11:$J$19999,$C124,'Nhập'!$M$11:$M$19999)</f>
        <v>0</v>
      </c>
      <c r="I124" s="47">
        <f>SUMIF('Nhập'!$J$11:$J$19999,$C124,'Nhập'!$O$11:$O$19999)</f>
        <v>0</v>
      </c>
      <c r="J124" s="47">
        <f>SUMIF(Xuat!$I$11:$I$19999,$C124,Xuat!$K$11:$K$19999)</f>
        <v>0</v>
      </c>
      <c r="K124" s="47">
        <f>SUMIF(Xuat!$I$11:$I$19999,$C124,Xuat!$K$11:$K$19999)</f>
        <v>0</v>
      </c>
      <c r="L124" s="47">
        <f t="shared" ref="L124:M124" si="232">F124+H124-J124</f>
        <v>0</v>
      </c>
      <c r="M124" s="47">
        <f t="shared" si="232"/>
        <v>0</v>
      </c>
      <c r="N124" s="47">
        <f t="shared" ref="N124:O124" si="233">F124+H124</f>
        <v>0</v>
      </c>
      <c r="O124" s="47">
        <f t="shared" si="233"/>
        <v>0</v>
      </c>
      <c r="P124" s="48" t="str">
        <f t="shared" si="5"/>
        <v/>
      </c>
      <c r="Q124" s="47">
        <f t="shared" si="6"/>
        <v>0</v>
      </c>
      <c r="R124" s="49"/>
      <c r="S124" s="50"/>
      <c r="T124" s="50"/>
      <c r="U124" s="50"/>
      <c r="V124" s="50"/>
      <c r="W124" s="50"/>
      <c r="X124" s="50"/>
      <c r="Y124" s="50"/>
      <c r="Z124" s="50"/>
      <c r="AA124" s="50"/>
    </row>
    <row r="125" ht="18.75" customHeight="1">
      <c r="A125" s="41"/>
      <c r="B125" s="42" t="str">
        <f t="shared" si="7"/>
        <v/>
      </c>
      <c r="C125" s="43"/>
      <c r="D125" s="44" t="str">
        <f t="shared" si="204"/>
        <v/>
      </c>
      <c r="E125" s="45" t="str">
        <f t="shared" si="205"/>
        <v/>
      </c>
      <c r="F125" s="51"/>
      <c r="G125" s="51"/>
      <c r="H125" s="47">
        <f>SUMIF('Nhập'!$J$11:$J$19999,$C125,'Nhập'!$M$11:$M$19999)</f>
        <v>0</v>
      </c>
      <c r="I125" s="47">
        <f>SUMIF('Nhập'!$J$11:$J$19999,$C125,'Nhập'!$O$11:$O$19999)</f>
        <v>0</v>
      </c>
      <c r="J125" s="47">
        <f>SUMIF(Xuat!$I$11:$I$19999,$C125,Xuat!$K$11:$K$19999)</f>
        <v>0</v>
      </c>
      <c r="K125" s="47">
        <f>SUMIF(Xuat!$I$11:$I$19999,$C125,Xuat!$K$11:$K$19999)</f>
        <v>0</v>
      </c>
      <c r="L125" s="47">
        <f t="shared" ref="L125:M125" si="234">F125+H125-J125</f>
        <v>0</v>
      </c>
      <c r="M125" s="47">
        <f t="shared" si="234"/>
        <v>0</v>
      </c>
      <c r="N125" s="47">
        <f t="shared" ref="N125:O125" si="235">F125+H125</f>
        <v>0</v>
      </c>
      <c r="O125" s="47">
        <f t="shared" si="235"/>
        <v>0</v>
      </c>
      <c r="P125" s="48" t="str">
        <f t="shared" si="5"/>
        <v/>
      </c>
      <c r="Q125" s="47">
        <f t="shared" si="6"/>
        <v>0</v>
      </c>
      <c r="R125" s="49"/>
      <c r="S125" s="50"/>
      <c r="T125" s="50"/>
      <c r="U125" s="50"/>
      <c r="V125" s="50"/>
      <c r="W125" s="50"/>
      <c r="X125" s="50"/>
      <c r="Y125" s="50"/>
      <c r="Z125" s="50"/>
      <c r="AA125" s="50"/>
    </row>
    <row r="126" ht="18.75" customHeight="1">
      <c r="A126" s="41"/>
      <c r="B126" s="42" t="str">
        <f t="shared" si="7"/>
        <v/>
      </c>
      <c r="C126" s="43"/>
      <c r="D126" s="44" t="str">
        <f t="shared" si="204"/>
        <v/>
      </c>
      <c r="E126" s="45" t="str">
        <f t="shared" si="205"/>
        <v/>
      </c>
      <c r="F126" s="51"/>
      <c r="G126" s="51"/>
      <c r="H126" s="47">
        <f>SUMIF('Nhập'!$J$11:$J$19999,$C126,'Nhập'!$M$11:$M$19999)</f>
        <v>0</v>
      </c>
      <c r="I126" s="47">
        <f>SUMIF('Nhập'!$J$11:$J$19999,$C126,'Nhập'!$O$11:$O$19999)</f>
        <v>0</v>
      </c>
      <c r="J126" s="47">
        <f>SUMIF(Xuat!$I$11:$I$19999,$C126,Xuat!$K$11:$K$19999)</f>
        <v>0</v>
      </c>
      <c r="K126" s="47">
        <f>SUMIF(Xuat!$I$11:$I$19999,$C126,Xuat!$K$11:$K$19999)</f>
        <v>0</v>
      </c>
      <c r="L126" s="47">
        <f t="shared" ref="L126:M126" si="236">F126+H126-J126</f>
        <v>0</v>
      </c>
      <c r="M126" s="47">
        <f t="shared" si="236"/>
        <v>0</v>
      </c>
      <c r="N126" s="47">
        <f t="shared" ref="N126:O126" si="237">F126+H126</f>
        <v>0</v>
      </c>
      <c r="O126" s="47">
        <f t="shared" si="237"/>
        <v>0</v>
      </c>
      <c r="P126" s="48" t="str">
        <f t="shared" si="5"/>
        <v/>
      </c>
      <c r="Q126" s="47">
        <f t="shared" si="6"/>
        <v>0</v>
      </c>
      <c r="R126" s="49"/>
      <c r="S126" s="50"/>
      <c r="T126" s="50"/>
      <c r="U126" s="50"/>
      <c r="V126" s="50"/>
      <c r="W126" s="50"/>
      <c r="X126" s="50"/>
      <c r="Y126" s="50"/>
      <c r="Z126" s="50"/>
      <c r="AA126" s="50"/>
    </row>
    <row r="127" ht="18.75" customHeight="1">
      <c r="A127" s="41"/>
      <c r="B127" s="42" t="str">
        <f t="shared" si="7"/>
        <v/>
      </c>
      <c r="C127" s="43"/>
      <c r="D127" s="44" t="str">
        <f t="shared" si="204"/>
        <v/>
      </c>
      <c r="E127" s="45" t="str">
        <f t="shared" si="205"/>
        <v/>
      </c>
      <c r="F127" s="51"/>
      <c r="G127" s="51"/>
      <c r="H127" s="47">
        <f>SUMIF('Nhập'!$J$11:$J$19999,$C127,'Nhập'!$M$11:$M$19999)</f>
        <v>0</v>
      </c>
      <c r="I127" s="47">
        <f>SUMIF('Nhập'!$J$11:$J$19999,$C127,'Nhập'!$O$11:$O$19999)</f>
        <v>0</v>
      </c>
      <c r="J127" s="47">
        <f>SUMIF(Xuat!$I$11:$I$19999,$C127,Xuat!$K$11:$K$19999)</f>
        <v>0</v>
      </c>
      <c r="K127" s="47">
        <f>SUMIF(Xuat!$I$11:$I$19999,$C127,Xuat!$K$11:$K$19999)</f>
        <v>0</v>
      </c>
      <c r="L127" s="47">
        <f t="shared" ref="L127:M127" si="238">F127+H127-J127</f>
        <v>0</v>
      </c>
      <c r="M127" s="47">
        <f t="shared" si="238"/>
        <v>0</v>
      </c>
      <c r="N127" s="47">
        <f t="shared" ref="N127:O127" si="239">F127+H127</f>
        <v>0</v>
      </c>
      <c r="O127" s="47">
        <f t="shared" si="239"/>
        <v>0</v>
      </c>
      <c r="P127" s="48" t="str">
        <f t="shared" si="5"/>
        <v/>
      </c>
      <c r="Q127" s="47">
        <f t="shared" si="6"/>
        <v>0</v>
      </c>
      <c r="R127" s="49"/>
      <c r="S127" s="50"/>
      <c r="T127" s="50"/>
      <c r="U127" s="50"/>
      <c r="V127" s="50"/>
      <c r="W127" s="50"/>
      <c r="X127" s="50"/>
      <c r="Y127" s="50"/>
      <c r="Z127" s="50"/>
      <c r="AA127" s="50"/>
    </row>
    <row r="128" ht="18.75" customHeight="1">
      <c r="A128" s="41"/>
      <c r="B128" s="42" t="str">
        <f t="shared" si="7"/>
        <v/>
      </c>
      <c r="C128" s="43"/>
      <c r="D128" s="44" t="str">
        <f t="shared" si="204"/>
        <v/>
      </c>
      <c r="E128" s="45" t="str">
        <f t="shared" si="205"/>
        <v/>
      </c>
      <c r="F128" s="51"/>
      <c r="G128" s="51"/>
      <c r="H128" s="47">
        <f>SUMIF('Nhập'!$J$11:$J$19999,$C128,'Nhập'!$M$11:$M$19999)</f>
        <v>0</v>
      </c>
      <c r="I128" s="47">
        <f>SUMIF('Nhập'!$J$11:$J$19999,$C128,'Nhập'!$O$11:$O$19999)</f>
        <v>0</v>
      </c>
      <c r="J128" s="47">
        <f>SUMIF(Xuat!$I$11:$I$19999,$C128,Xuat!$K$11:$K$19999)</f>
        <v>0</v>
      </c>
      <c r="K128" s="47">
        <f>SUMIF(Xuat!$I$11:$I$19999,$C128,Xuat!$K$11:$K$19999)</f>
        <v>0</v>
      </c>
      <c r="L128" s="47">
        <f t="shared" ref="L128:M128" si="240">F128+H128-J128</f>
        <v>0</v>
      </c>
      <c r="M128" s="47">
        <f t="shared" si="240"/>
        <v>0</v>
      </c>
      <c r="N128" s="47">
        <f t="shared" ref="N128:O128" si="241">F128+H128</f>
        <v>0</v>
      </c>
      <c r="O128" s="47">
        <f t="shared" si="241"/>
        <v>0</v>
      </c>
      <c r="P128" s="48" t="str">
        <f t="shared" si="5"/>
        <v/>
      </c>
      <c r="Q128" s="47">
        <f t="shared" si="6"/>
        <v>0</v>
      </c>
      <c r="R128" s="49"/>
      <c r="S128" s="50"/>
      <c r="T128" s="50"/>
      <c r="U128" s="50"/>
      <c r="V128" s="50"/>
      <c r="W128" s="50"/>
      <c r="X128" s="50"/>
      <c r="Y128" s="50"/>
      <c r="Z128" s="50"/>
      <c r="AA128" s="50"/>
    </row>
    <row r="129" ht="18.75" customHeight="1">
      <c r="A129" s="41"/>
      <c r="B129" s="42" t="str">
        <f t="shared" si="7"/>
        <v/>
      </c>
      <c r="C129" s="43"/>
      <c r="D129" s="44" t="str">
        <f t="shared" si="204"/>
        <v/>
      </c>
      <c r="E129" s="45" t="str">
        <f t="shared" si="205"/>
        <v/>
      </c>
      <c r="F129" s="51"/>
      <c r="G129" s="51"/>
      <c r="H129" s="47">
        <f>SUMIF('Nhập'!$J$11:$J$19999,$C129,'Nhập'!$M$11:$M$19999)</f>
        <v>0</v>
      </c>
      <c r="I129" s="47">
        <f>SUMIF('Nhập'!$J$11:$J$19999,$C129,'Nhập'!$O$11:$O$19999)</f>
        <v>0</v>
      </c>
      <c r="J129" s="47">
        <f>SUMIF(Xuat!$I$11:$I$19999,$C129,Xuat!$K$11:$K$19999)</f>
        <v>0</v>
      </c>
      <c r="K129" s="47">
        <f>SUMIF(Xuat!$I$11:$I$19999,$C129,Xuat!$K$11:$K$19999)</f>
        <v>0</v>
      </c>
      <c r="L129" s="47">
        <f t="shared" ref="L129:M129" si="242">F129+H129-J129</f>
        <v>0</v>
      </c>
      <c r="M129" s="47">
        <f t="shared" si="242"/>
        <v>0</v>
      </c>
      <c r="N129" s="47">
        <f t="shared" ref="N129:O129" si="243">F129+H129</f>
        <v>0</v>
      </c>
      <c r="O129" s="47">
        <f t="shared" si="243"/>
        <v>0</v>
      </c>
      <c r="P129" s="48" t="str">
        <f t="shared" si="5"/>
        <v/>
      </c>
      <c r="Q129" s="47">
        <f t="shared" si="6"/>
        <v>0</v>
      </c>
      <c r="R129" s="49"/>
      <c r="S129" s="50"/>
      <c r="T129" s="50"/>
      <c r="U129" s="50"/>
      <c r="V129" s="50"/>
      <c r="W129" s="50"/>
      <c r="X129" s="50"/>
      <c r="Y129" s="50"/>
      <c r="Z129" s="50"/>
      <c r="AA129" s="50"/>
    </row>
    <row r="130" ht="18.75" customHeight="1">
      <c r="A130" s="41"/>
      <c r="B130" s="42" t="str">
        <f t="shared" si="7"/>
        <v/>
      </c>
      <c r="C130" s="43"/>
      <c r="D130" s="44" t="str">
        <f t="shared" si="204"/>
        <v/>
      </c>
      <c r="E130" s="45" t="str">
        <f t="shared" si="205"/>
        <v/>
      </c>
      <c r="F130" s="51"/>
      <c r="G130" s="51"/>
      <c r="H130" s="47">
        <f>SUMIF('Nhập'!$J$11:$J$19999,$C130,'Nhập'!$M$11:$M$19999)</f>
        <v>0</v>
      </c>
      <c r="I130" s="47">
        <f>SUMIF('Nhập'!$J$11:$J$19999,$C130,'Nhập'!$O$11:$O$19999)</f>
        <v>0</v>
      </c>
      <c r="J130" s="47">
        <f>SUMIF(Xuat!$I$11:$I$19999,$C130,Xuat!$K$11:$K$19999)</f>
        <v>0</v>
      </c>
      <c r="K130" s="47">
        <f>SUMIF(Xuat!$I$11:$I$19999,$C130,Xuat!$K$11:$K$19999)</f>
        <v>0</v>
      </c>
      <c r="L130" s="47">
        <f t="shared" ref="L130:M130" si="244">F130+H130-J130</f>
        <v>0</v>
      </c>
      <c r="M130" s="47">
        <f t="shared" si="244"/>
        <v>0</v>
      </c>
      <c r="N130" s="47">
        <f t="shared" ref="N130:O130" si="245">F130+H130</f>
        <v>0</v>
      </c>
      <c r="O130" s="47">
        <f t="shared" si="245"/>
        <v>0</v>
      </c>
      <c r="P130" s="48" t="str">
        <f t="shared" si="5"/>
        <v/>
      </c>
      <c r="Q130" s="47">
        <f t="shared" si="6"/>
        <v>0</v>
      </c>
      <c r="R130" s="49"/>
      <c r="S130" s="50"/>
      <c r="T130" s="50"/>
      <c r="U130" s="50"/>
      <c r="V130" s="50"/>
      <c r="W130" s="50"/>
      <c r="X130" s="50"/>
      <c r="Y130" s="50"/>
      <c r="Z130" s="50"/>
      <c r="AA130" s="50"/>
    </row>
    <row r="131" ht="18.75" customHeight="1">
      <c r="A131" s="41"/>
      <c r="B131" s="42" t="str">
        <f t="shared" si="7"/>
        <v/>
      </c>
      <c r="C131" s="43"/>
      <c r="D131" s="44" t="str">
        <f t="shared" si="204"/>
        <v/>
      </c>
      <c r="E131" s="45" t="str">
        <f t="shared" si="205"/>
        <v/>
      </c>
      <c r="F131" s="51"/>
      <c r="G131" s="51"/>
      <c r="H131" s="47">
        <f>SUMIF('Nhập'!$J$11:$J$19999,$C131,'Nhập'!$M$11:$M$19999)</f>
        <v>0</v>
      </c>
      <c r="I131" s="47">
        <f>SUMIF('Nhập'!$J$11:$J$19999,$C131,'Nhập'!$O$11:$O$19999)</f>
        <v>0</v>
      </c>
      <c r="J131" s="47">
        <f>SUMIF(Xuat!$I$11:$I$19999,$C131,Xuat!$K$11:$K$19999)</f>
        <v>0</v>
      </c>
      <c r="K131" s="47">
        <f>SUMIF(Xuat!$I$11:$I$19999,$C131,Xuat!$K$11:$K$19999)</f>
        <v>0</v>
      </c>
      <c r="L131" s="47">
        <f t="shared" ref="L131:M131" si="246">F131+H131-J131</f>
        <v>0</v>
      </c>
      <c r="M131" s="47">
        <f t="shared" si="246"/>
        <v>0</v>
      </c>
      <c r="N131" s="47">
        <f t="shared" ref="N131:O131" si="247">F131+H131</f>
        <v>0</v>
      </c>
      <c r="O131" s="47">
        <f t="shared" si="247"/>
        <v>0</v>
      </c>
      <c r="P131" s="48" t="str">
        <f t="shared" si="5"/>
        <v/>
      </c>
      <c r="Q131" s="47">
        <f t="shared" si="6"/>
        <v>0</v>
      </c>
      <c r="R131" s="49"/>
      <c r="S131" s="50"/>
      <c r="T131" s="50"/>
      <c r="U131" s="50"/>
      <c r="V131" s="50"/>
      <c r="W131" s="50"/>
      <c r="X131" s="50"/>
      <c r="Y131" s="50"/>
      <c r="Z131" s="50"/>
      <c r="AA131" s="50"/>
    </row>
    <row r="132" ht="18.75" customHeight="1">
      <c r="A132" s="41"/>
      <c r="B132" s="42" t="str">
        <f t="shared" si="7"/>
        <v/>
      </c>
      <c r="C132" s="43"/>
      <c r="D132" s="44" t="str">
        <f t="shared" si="204"/>
        <v/>
      </c>
      <c r="E132" s="45" t="str">
        <f t="shared" si="205"/>
        <v/>
      </c>
      <c r="F132" s="51"/>
      <c r="G132" s="51"/>
      <c r="H132" s="47">
        <f>SUMIF('Nhập'!$J$11:$J$19999,$C132,'Nhập'!$M$11:$M$19999)</f>
        <v>0</v>
      </c>
      <c r="I132" s="47">
        <f>SUMIF('Nhập'!$J$11:$J$19999,$C132,'Nhập'!$O$11:$O$19999)</f>
        <v>0</v>
      </c>
      <c r="J132" s="47">
        <f>SUMIF(Xuat!$I$11:$I$19999,$C132,Xuat!$K$11:$K$19999)</f>
        <v>0</v>
      </c>
      <c r="K132" s="47">
        <f>SUMIF(Xuat!$I$11:$I$19999,$C132,Xuat!$K$11:$K$19999)</f>
        <v>0</v>
      </c>
      <c r="L132" s="47">
        <f t="shared" ref="L132:M132" si="248">F132+H132-J132</f>
        <v>0</v>
      </c>
      <c r="M132" s="47">
        <f t="shared" si="248"/>
        <v>0</v>
      </c>
      <c r="N132" s="47">
        <f t="shared" ref="N132:O132" si="249">F132+H132</f>
        <v>0</v>
      </c>
      <c r="O132" s="47">
        <f t="shared" si="249"/>
        <v>0</v>
      </c>
      <c r="P132" s="48" t="str">
        <f t="shared" si="5"/>
        <v/>
      </c>
      <c r="Q132" s="47">
        <f t="shared" si="6"/>
        <v>0</v>
      </c>
      <c r="R132" s="49"/>
      <c r="S132" s="50"/>
      <c r="T132" s="50"/>
      <c r="U132" s="50"/>
      <c r="V132" s="50"/>
      <c r="W132" s="50"/>
      <c r="X132" s="50"/>
      <c r="Y132" s="50"/>
      <c r="Z132" s="50"/>
      <c r="AA132" s="50"/>
    </row>
    <row r="133" ht="18.75" customHeight="1">
      <c r="A133" s="41"/>
      <c r="B133" s="42" t="str">
        <f t="shared" si="7"/>
        <v/>
      </c>
      <c r="C133" s="43"/>
      <c r="D133" s="44" t="str">
        <f t="shared" si="204"/>
        <v/>
      </c>
      <c r="E133" s="45" t="str">
        <f t="shared" si="205"/>
        <v/>
      </c>
      <c r="F133" s="51"/>
      <c r="G133" s="51"/>
      <c r="H133" s="47">
        <f>SUMIF('Nhập'!$J$11:$J$19999,$C133,'Nhập'!$M$11:$M$19999)</f>
        <v>0</v>
      </c>
      <c r="I133" s="47">
        <f>SUMIF('Nhập'!$J$11:$J$19999,$C133,'Nhập'!$O$11:$O$19999)</f>
        <v>0</v>
      </c>
      <c r="J133" s="47">
        <f>SUMIF(Xuat!$I$11:$I$19999,$C133,Xuat!$K$11:$K$19999)</f>
        <v>0</v>
      </c>
      <c r="K133" s="47">
        <f>SUMIF(Xuat!$I$11:$I$19999,$C133,Xuat!$K$11:$K$19999)</f>
        <v>0</v>
      </c>
      <c r="L133" s="47">
        <f t="shared" ref="L133:M133" si="250">F133+H133-J133</f>
        <v>0</v>
      </c>
      <c r="M133" s="47">
        <f t="shared" si="250"/>
        <v>0</v>
      </c>
      <c r="N133" s="47">
        <f t="shared" ref="N133:O133" si="251">F133+H133</f>
        <v>0</v>
      </c>
      <c r="O133" s="47">
        <f t="shared" si="251"/>
        <v>0</v>
      </c>
      <c r="P133" s="48" t="str">
        <f t="shared" si="5"/>
        <v/>
      </c>
      <c r="Q133" s="47">
        <f t="shared" si="6"/>
        <v>0</v>
      </c>
      <c r="R133" s="49"/>
      <c r="S133" s="50"/>
      <c r="T133" s="50"/>
      <c r="U133" s="50"/>
      <c r="V133" s="50"/>
      <c r="W133" s="50"/>
      <c r="X133" s="50"/>
      <c r="Y133" s="50"/>
      <c r="Z133" s="50"/>
      <c r="AA133" s="50"/>
    </row>
    <row r="134" ht="18.75" customHeight="1">
      <c r="A134" s="41"/>
      <c r="B134" s="42" t="str">
        <f t="shared" si="7"/>
        <v/>
      </c>
      <c r="C134" s="43"/>
      <c r="D134" s="44" t="str">
        <f t="shared" si="204"/>
        <v/>
      </c>
      <c r="E134" s="45" t="str">
        <f t="shared" si="205"/>
        <v/>
      </c>
      <c r="F134" s="51"/>
      <c r="G134" s="51"/>
      <c r="H134" s="47">
        <f>SUMIF('Nhập'!$J$11:$J$19999,$C134,'Nhập'!$M$11:$M$19999)</f>
        <v>0</v>
      </c>
      <c r="I134" s="47">
        <f>SUMIF('Nhập'!$J$11:$J$19999,$C134,'Nhập'!$O$11:$O$19999)</f>
        <v>0</v>
      </c>
      <c r="J134" s="47">
        <f>SUMIF(Xuat!$I$11:$I$19999,$C134,Xuat!$K$11:$K$19999)</f>
        <v>0</v>
      </c>
      <c r="K134" s="47">
        <f>SUMIF(Xuat!$I$11:$I$19999,$C134,Xuat!$K$11:$K$19999)</f>
        <v>0</v>
      </c>
      <c r="L134" s="47">
        <f t="shared" ref="L134:M134" si="252">F134+H134-J134</f>
        <v>0</v>
      </c>
      <c r="M134" s="47">
        <f t="shared" si="252"/>
        <v>0</v>
      </c>
      <c r="N134" s="47">
        <f t="shared" ref="N134:O134" si="253">F134+H134</f>
        <v>0</v>
      </c>
      <c r="O134" s="47">
        <f t="shared" si="253"/>
        <v>0</v>
      </c>
      <c r="P134" s="48" t="str">
        <f t="shared" si="5"/>
        <v/>
      </c>
      <c r="Q134" s="47">
        <f t="shared" si="6"/>
        <v>0</v>
      </c>
      <c r="R134" s="49"/>
      <c r="S134" s="50"/>
      <c r="T134" s="50"/>
      <c r="U134" s="50"/>
      <c r="V134" s="50"/>
      <c r="W134" s="50"/>
      <c r="X134" s="50"/>
      <c r="Y134" s="50"/>
      <c r="Z134" s="50"/>
      <c r="AA134" s="50"/>
    </row>
    <row r="135" ht="18.75" customHeight="1">
      <c r="A135" s="41"/>
      <c r="B135" s="42" t="str">
        <f t="shared" si="7"/>
        <v/>
      </c>
      <c r="C135" s="43"/>
      <c r="D135" s="44" t="str">
        <f t="shared" si="204"/>
        <v/>
      </c>
      <c r="E135" s="45" t="str">
        <f t="shared" si="205"/>
        <v/>
      </c>
      <c r="F135" s="51"/>
      <c r="G135" s="51"/>
      <c r="H135" s="47">
        <f>SUMIF('Nhập'!$J$11:$J$19999,$C135,'Nhập'!$M$11:$M$19999)</f>
        <v>0</v>
      </c>
      <c r="I135" s="47">
        <f>SUMIF('Nhập'!$J$11:$J$19999,$C135,'Nhập'!$O$11:$O$19999)</f>
        <v>0</v>
      </c>
      <c r="J135" s="47">
        <f>SUMIF(Xuat!$I$11:$I$19999,$C135,Xuat!$K$11:$K$19999)</f>
        <v>0</v>
      </c>
      <c r="K135" s="47">
        <f>SUMIF(Xuat!$I$11:$I$19999,$C135,Xuat!$K$11:$K$19999)</f>
        <v>0</v>
      </c>
      <c r="L135" s="47">
        <f t="shared" ref="L135:M135" si="254">F135+H135-J135</f>
        <v>0</v>
      </c>
      <c r="M135" s="47">
        <f t="shared" si="254"/>
        <v>0</v>
      </c>
      <c r="N135" s="47">
        <f t="shared" ref="N135:O135" si="255">F135+H135</f>
        <v>0</v>
      </c>
      <c r="O135" s="47">
        <f t="shared" si="255"/>
        <v>0</v>
      </c>
      <c r="P135" s="48" t="str">
        <f t="shared" si="5"/>
        <v/>
      </c>
      <c r="Q135" s="47">
        <f t="shared" si="6"/>
        <v>0</v>
      </c>
      <c r="R135" s="49"/>
      <c r="S135" s="50"/>
      <c r="T135" s="50"/>
      <c r="U135" s="50"/>
      <c r="V135" s="50"/>
      <c r="W135" s="50"/>
      <c r="X135" s="50"/>
      <c r="Y135" s="50"/>
      <c r="Z135" s="50"/>
      <c r="AA135" s="50"/>
    </row>
    <row r="136" ht="18.75" customHeight="1">
      <c r="A136" s="41"/>
      <c r="B136" s="42" t="str">
        <f t="shared" si="7"/>
        <v/>
      </c>
      <c r="C136" s="43"/>
      <c r="D136" s="44" t="str">
        <f t="shared" si="204"/>
        <v/>
      </c>
      <c r="E136" s="45" t="str">
        <f t="shared" si="205"/>
        <v/>
      </c>
      <c r="F136" s="51"/>
      <c r="G136" s="51"/>
      <c r="H136" s="47">
        <f>SUMIF('Nhập'!$J$11:$J$19999,$C136,'Nhập'!$M$11:$M$19999)</f>
        <v>0</v>
      </c>
      <c r="I136" s="47">
        <f>SUMIF('Nhập'!$J$11:$J$19999,$C136,'Nhập'!$O$11:$O$19999)</f>
        <v>0</v>
      </c>
      <c r="J136" s="47">
        <f>SUMIF(Xuat!$I$11:$I$19999,$C136,Xuat!$K$11:$K$19999)</f>
        <v>0</v>
      </c>
      <c r="K136" s="47">
        <f>SUMIF(Xuat!$I$11:$I$19999,$C136,Xuat!$K$11:$K$19999)</f>
        <v>0</v>
      </c>
      <c r="L136" s="47">
        <f t="shared" ref="L136:M136" si="256">F136+H136-J136</f>
        <v>0</v>
      </c>
      <c r="M136" s="47">
        <f t="shared" si="256"/>
        <v>0</v>
      </c>
      <c r="N136" s="47">
        <f t="shared" ref="N136:O136" si="257">F136+H136</f>
        <v>0</v>
      </c>
      <c r="O136" s="47">
        <f t="shared" si="257"/>
        <v>0</v>
      </c>
      <c r="P136" s="48" t="str">
        <f t="shared" si="5"/>
        <v/>
      </c>
      <c r="Q136" s="47">
        <f t="shared" si="6"/>
        <v>0</v>
      </c>
      <c r="R136" s="49"/>
      <c r="S136" s="50"/>
      <c r="T136" s="50"/>
      <c r="U136" s="50"/>
      <c r="V136" s="50"/>
      <c r="W136" s="50"/>
      <c r="X136" s="50"/>
      <c r="Y136" s="50"/>
      <c r="Z136" s="50"/>
      <c r="AA136" s="50"/>
    </row>
    <row r="137" ht="18.75" customHeight="1">
      <c r="A137" s="41"/>
      <c r="B137" s="42" t="str">
        <f t="shared" si="7"/>
        <v/>
      </c>
      <c r="C137" s="43"/>
      <c r="D137" s="44" t="str">
        <f t="shared" si="204"/>
        <v/>
      </c>
      <c r="E137" s="45" t="str">
        <f t="shared" si="205"/>
        <v/>
      </c>
      <c r="F137" s="51"/>
      <c r="G137" s="51"/>
      <c r="H137" s="47">
        <f>SUMIF('Nhập'!$J$11:$J$19999,$C137,'Nhập'!$M$11:$M$19999)</f>
        <v>0</v>
      </c>
      <c r="I137" s="47">
        <f>SUMIF('Nhập'!$J$11:$J$19999,$C137,'Nhập'!$O$11:$O$19999)</f>
        <v>0</v>
      </c>
      <c r="J137" s="47">
        <f>SUMIF(Xuat!$I$11:$I$19999,$C137,Xuat!$K$11:$K$19999)</f>
        <v>0</v>
      </c>
      <c r="K137" s="47">
        <f>SUMIF(Xuat!$I$11:$I$19999,$C137,Xuat!$K$11:$K$19999)</f>
        <v>0</v>
      </c>
      <c r="L137" s="47">
        <f t="shared" ref="L137:M137" si="258">F137+H137-J137</f>
        <v>0</v>
      </c>
      <c r="M137" s="47">
        <f t="shared" si="258"/>
        <v>0</v>
      </c>
      <c r="N137" s="47">
        <f t="shared" ref="N137:O137" si="259">F137+H137</f>
        <v>0</v>
      </c>
      <c r="O137" s="47">
        <f t="shared" si="259"/>
        <v>0</v>
      </c>
      <c r="P137" s="48" t="str">
        <f t="shared" si="5"/>
        <v/>
      </c>
      <c r="Q137" s="47">
        <f t="shared" si="6"/>
        <v>0</v>
      </c>
      <c r="R137" s="49"/>
      <c r="S137" s="50"/>
      <c r="T137" s="50"/>
      <c r="U137" s="50"/>
      <c r="V137" s="50"/>
      <c r="W137" s="50"/>
      <c r="X137" s="50"/>
      <c r="Y137" s="50"/>
      <c r="Z137" s="50"/>
      <c r="AA137" s="50"/>
    </row>
    <row r="138" ht="18.75" customHeight="1">
      <c r="A138" s="41"/>
      <c r="B138" s="42" t="str">
        <f t="shared" si="7"/>
        <v/>
      </c>
      <c r="C138" s="43"/>
      <c r="D138" s="44" t="str">
        <f t="shared" si="204"/>
        <v/>
      </c>
      <c r="E138" s="45" t="str">
        <f t="shared" si="205"/>
        <v/>
      </c>
      <c r="F138" s="51"/>
      <c r="G138" s="51"/>
      <c r="H138" s="47">
        <f>SUMIF('Nhập'!$J$11:$J$19999,$C138,'Nhập'!$M$11:$M$19999)</f>
        <v>0</v>
      </c>
      <c r="I138" s="47">
        <f>SUMIF('Nhập'!$J$11:$J$19999,$C138,'Nhập'!$O$11:$O$19999)</f>
        <v>0</v>
      </c>
      <c r="J138" s="47">
        <f>SUMIF(Xuat!$I$11:$I$19999,$C138,Xuat!$K$11:$K$19999)</f>
        <v>0</v>
      </c>
      <c r="K138" s="47">
        <f>SUMIF(Xuat!$I$11:$I$19999,$C138,Xuat!$K$11:$K$19999)</f>
        <v>0</v>
      </c>
      <c r="L138" s="47">
        <f t="shared" ref="L138:M138" si="260">F138+H138-J138</f>
        <v>0</v>
      </c>
      <c r="M138" s="47">
        <f t="shared" si="260"/>
        <v>0</v>
      </c>
      <c r="N138" s="47">
        <f t="shared" ref="N138:O138" si="261">F138+H138</f>
        <v>0</v>
      </c>
      <c r="O138" s="47">
        <f t="shared" si="261"/>
        <v>0</v>
      </c>
      <c r="P138" s="48" t="str">
        <f t="shared" si="5"/>
        <v/>
      </c>
      <c r="Q138" s="47">
        <f t="shared" si="6"/>
        <v>0</v>
      </c>
      <c r="R138" s="49"/>
      <c r="S138" s="50"/>
      <c r="T138" s="50"/>
      <c r="U138" s="50"/>
      <c r="V138" s="50"/>
      <c r="W138" s="50"/>
      <c r="X138" s="50"/>
      <c r="Y138" s="50"/>
      <c r="Z138" s="50"/>
      <c r="AA138" s="50"/>
    </row>
    <row r="139" ht="18.75" customHeight="1">
      <c r="A139" s="41"/>
      <c r="B139" s="42" t="str">
        <f t="shared" si="7"/>
        <v/>
      </c>
      <c r="C139" s="43"/>
      <c r="D139" s="44" t="str">
        <f t="shared" si="204"/>
        <v/>
      </c>
      <c r="E139" s="45" t="str">
        <f t="shared" si="205"/>
        <v/>
      </c>
      <c r="F139" s="51"/>
      <c r="G139" s="51"/>
      <c r="H139" s="47">
        <f>SUMIF('Nhập'!$J$11:$J$19999,$C139,'Nhập'!$M$11:$M$19999)</f>
        <v>0</v>
      </c>
      <c r="I139" s="47">
        <f>SUMIF('Nhập'!$J$11:$J$19999,$C139,'Nhập'!$O$11:$O$19999)</f>
        <v>0</v>
      </c>
      <c r="J139" s="47">
        <f>SUMIF(Xuat!$I$11:$I$19999,$C139,Xuat!$K$11:$K$19999)</f>
        <v>0</v>
      </c>
      <c r="K139" s="47">
        <f>SUMIF(Xuat!$I$11:$I$19999,$C139,Xuat!$K$11:$K$19999)</f>
        <v>0</v>
      </c>
      <c r="L139" s="47">
        <f t="shared" ref="L139:M139" si="262">F139+H139-J139</f>
        <v>0</v>
      </c>
      <c r="M139" s="47">
        <f t="shared" si="262"/>
        <v>0</v>
      </c>
      <c r="N139" s="47">
        <f t="shared" ref="N139:O139" si="263">F139+H139</f>
        <v>0</v>
      </c>
      <c r="O139" s="47">
        <f t="shared" si="263"/>
        <v>0</v>
      </c>
      <c r="P139" s="48" t="str">
        <f t="shared" si="5"/>
        <v/>
      </c>
      <c r="Q139" s="47">
        <f t="shared" si="6"/>
        <v>0</v>
      </c>
      <c r="R139" s="49"/>
      <c r="S139" s="50"/>
      <c r="T139" s="50"/>
      <c r="U139" s="50"/>
      <c r="V139" s="50"/>
      <c r="W139" s="50"/>
      <c r="X139" s="50"/>
      <c r="Y139" s="50"/>
      <c r="Z139" s="50"/>
      <c r="AA139" s="50"/>
    </row>
    <row r="140" ht="18.75" customHeight="1">
      <c r="A140" s="41"/>
      <c r="B140" s="42" t="str">
        <f t="shared" si="7"/>
        <v/>
      </c>
      <c r="C140" s="43"/>
      <c r="D140" s="44" t="str">
        <f t="shared" si="204"/>
        <v/>
      </c>
      <c r="E140" s="45" t="str">
        <f t="shared" si="205"/>
        <v/>
      </c>
      <c r="F140" s="51"/>
      <c r="G140" s="51"/>
      <c r="H140" s="47">
        <f>SUMIF('Nhập'!$J$11:$J$19999,$C140,'Nhập'!$M$11:$M$19999)</f>
        <v>0</v>
      </c>
      <c r="I140" s="47">
        <f>SUMIF('Nhập'!$J$11:$J$19999,$C140,'Nhập'!$O$11:$O$19999)</f>
        <v>0</v>
      </c>
      <c r="J140" s="47">
        <f>SUMIF(Xuat!$I$11:$I$19999,$C140,Xuat!$K$11:$K$19999)</f>
        <v>0</v>
      </c>
      <c r="K140" s="47">
        <f>SUMIF(Xuat!$I$11:$I$19999,$C140,Xuat!$K$11:$K$19999)</f>
        <v>0</v>
      </c>
      <c r="L140" s="47">
        <f t="shared" ref="L140:M140" si="264">F140+H140-J140</f>
        <v>0</v>
      </c>
      <c r="M140" s="47">
        <f t="shared" si="264"/>
        <v>0</v>
      </c>
      <c r="N140" s="47">
        <f t="shared" ref="N140:O140" si="265">F140+H140</f>
        <v>0</v>
      </c>
      <c r="O140" s="47">
        <f t="shared" si="265"/>
        <v>0</v>
      </c>
      <c r="P140" s="48" t="str">
        <f t="shared" si="5"/>
        <v/>
      </c>
      <c r="Q140" s="47">
        <f t="shared" si="6"/>
        <v>0</v>
      </c>
      <c r="R140" s="49"/>
      <c r="S140" s="50"/>
      <c r="T140" s="50"/>
      <c r="U140" s="50"/>
      <c r="V140" s="50"/>
      <c r="W140" s="50"/>
      <c r="X140" s="50"/>
      <c r="Y140" s="50"/>
      <c r="Z140" s="50"/>
      <c r="AA140" s="50"/>
    </row>
    <row r="141" ht="18.75" customHeight="1">
      <c r="A141" s="41"/>
      <c r="B141" s="42" t="str">
        <f t="shared" si="7"/>
        <v/>
      </c>
      <c r="C141" s="43"/>
      <c r="D141" s="44" t="str">
        <f t="shared" si="204"/>
        <v/>
      </c>
      <c r="E141" s="45" t="str">
        <f t="shared" si="205"/>
        <v/>
      </c>
      <c r="F141" s="51"/>
      <c r="G141" s="51"/>
      <c r="H141" s="47">
        <f>SUMIF('Nhập'!$J$11:$J$19999,$C141,'Nhập'!$M$11:$M$19999)</f>
        <v>0</v>
      </c>
      <c r="I141" s="47">
        <f>SUMIF('Nhập'!$J$11:$J$19999,$C141,'Nhập'!$O$11:$O$19999)</f>
        <v>0</v>
      </c>
      <c r="J141" s="47">
        <f>SUMIF(Xuat!$I$11:$I$19999,$C141,Xuat!$K$11:$K$19999)</f>
        <v>0</v>
      </c>
      <c r="K141" s="47">
        <f>SUMIF(Xuat!$I$11:$I$19999,$C141,Xuat!$K$11:$K$19999)</f>
        <v>0</v>
      </c>
      <c r="L141" s="47">
        <f t="shared" ref="L141:M141" si="266">F141+H141-J141</f>
        <v>0</v>
      </c>
      <c r="M141" s="47">
        <f t="shared" si="266"/>
        <v>0</v>
      </c>
      <c r="N141" s="47">
        <f t="shared" ref="N141:O141" si="267">F141+H141</f>
        <v>0</v>
      </c>
      <c r="O141" s="47">
        <f t="shared" si="267"/>
        <v>0</v>
      </c>
      <c r="P141" s="48" t="str">
        <f t="shared" si="5"/>
        <v/>
      </c>
      <c r="Q141" s="47">
        <f t="shared" si="6"/>
        <v>0</v>
      </c>
      <c r="R141" s="49"/>
      <c r="S141" s="50"/>
      <c r="T141" s="50"/>
      <c r="U141" s="50"/>
      <c r="V141" s="50"/>
      <c r="W141" s="50"/>
      <c r="X141" s="50"/>
      <c r="Y141" s="50"/>
      <c r="Z141" s="50"/>
      <c r="AA141" s="50"/>
    </row>
    <row r="142" ht="18.75" customHeight="1">
      <c r="A142" s="41"/>
      <c r="B142" s="42" t="str">
        <f t="shared" si="7"/>
        <v/>
      </c>
      <c r="C142" s="43"/>
      <c r="D142" s="44" t="str">
        <f t="shared" si="204"/>
        <v/>
      </c>
      <c r="E142" s="45" t="str">
        <f t="shared" si="205"/>
        <v/>
      </c>
      <c r="F142" s="51"/>
      <c r="G142" s="51"/>
      <c r="H142" s="47">
        <f>SUMIF('Nhập'!$J$11:$J$19999,$C142,'Nhập'!$M$11:$M$19999)</f>
        <v>0</v>
      </c>
      <c r="I142" s="47">
        <f>SUMIF('Nhập'!$J$11:$J$19999,$C142,'Nhập'!$O$11:$O$19999)</f>
        <v>0</v>
      </c>
      <c r="J142" s="47">
        <f>SUMIF(Xuat!$I$11:$I$19999,$C142,Xuat!$K$11:$K$19999)</f>
        <v>0</v>
      </c>
      <c r="K142" s="47">
        <f>SUMIF(Xuat!$I$11:$I$19999,$C142,Xuat!$K$11:$K$19999)</f>
        <v>0</v>
      </c>
      <c r="L142" s="47">
        <f t="shared" ref="L142:M142" si="268">F142+H142-J142</f>
        <v>0</v>
      </c>
      <c r="M142" s="47">
        <f t="shared" si="268"/>
        <v>0</v>
      </c>
      <c r="N142" s="47">
        <f t="shared" ref="N142:O142" si="269">F142+H142</f>
        <v>0</v>
      </c>
      <c r="O142" s="47">
        <f t="shared" si="269"/>
        <v>0</v>
      </c>
      <c r="P142" s="48" t="str">
        <f t="shared" si="5"/>
        <v/>
      </c>
      <c r="Q142" s="47">
        <f t="shared" si="6"/>
        <v>0</v>
      </c>
      <c r="R142" s="49"/>
      <c r="S142" s="50"/>
      <c r="T142" s="50"/>
      <c r="U142" s="50"/>
      <c r="V142" s="50"/>
      <c r="W142" s="50"/>
      <c r="X142" s="50"/>
      <c r="Y142" s="50"/>
      <c r="Z142" s="50"/>
      <c r="AA142" s="50"/>
    </row>
    <row r="143" ht="18.75" customHeight="1">
      <c r="A143" s="41"/>
      <c r="B143" s="42" t="str">
        <f t="shared" si="7"/>
        <v/>
      </c>
      <c r="C143" s="43"/>
      <c r="D143" s="44" t="str">
        <f t="shared" si="204"/>
        <v/>
      </c>
      <c r="E143" s="45" t="str">
        <f t="shared" si="205"/>
        <v/>
      </c>
      <c r="F143" s="51"/>
      <c r="G143" s="51"/>
      <c r="H143" s="47">
        <f>SUMIF('Nhập'!$J$11:$J$19999,$C143,'Nhập'!$M$11:$M$19999)</f>
        <v>0</v>
      </c>
      <c r="I143" s="47">
        <f>SUMIF('Nhập'!$J$11:$J$19999,$C143,'Nhập'!$O$11:$O$19999)</f>
        <v>0</v>
      </c>
      <c r="J143" s="47">
        <f>SUMIF(Xuat!$I$11:$I$19999,$C143,Xuat!$K$11:$K$19999)</f>
        <v>0</v>
      </c>
      <c r="K143" s="47">
        <f>SUMIF(Xuat!$I$11:$I$19999,$C143,Xuat!$K$11:$K$19999)</f>
        <v>0</v>
      </c>
      <c r="L143" s="47">
        <f t="shared" ref="L143:M143" si="270">F143+H143-J143</f>
        <v>0</v>
      </c>
      <c r="M143" s="47">
        <f t="shared" si="270"/>
        <v>0</v>
      </c>
      <c r="N143" s="47">
        <f t="shared" ref="N143:O143" si="271">F143+H143</f>
        <v>0</v>
      </c>
      <c r="O143" s="47">
        <f t="shared" si="271"/>
        <v>0</v>
      </c>
      <c r="P143" s="48" t="str">
        <f t="shared" si="5"/>
        <v/>
      </c>
      <c r="Q143" s="47">
        <f t="shared" si="6"/>
        <v>0</v>
      </c>
      <c r="R143" s="49"/>
      <c r="S143" s="50"/>
      <c r="T143" s="50"/>
      <c r="U143" s="50"/>
      <c r="V143" s="50"/>
      <c r="W143" s="50"/>
      <c r="X143" s="50"/>
      <c r="Y143" s="50"/>
      <c r="Z143" s="50"/>
      <c r="AA143" s="50"/>
    </row>
    <row r="144" ht="18.75" customHeight="1">
      <c r="A144" s="41"/>
      <c r="B144" s="42" t="str">
        <f t="shared" si="7"/>
        <v/>
      </c>
      <c r="C144" s="43"/>
      <c r="D144" s="44" t="str">
        <f t="shared" si="204"/>
        <v/>
      </c>
      <c r="E144" s="45" t="str">
        <f t="shared" si="205"/>
        <v/>
      </c>
      <c r="F144" s="51"/>
      <c r="G144" s="51"/>
      <c r="H144" s="47">
        <f>SUMIF('Nhập'!$J$11:$J$19999,$C144,'Nhập'!$M$11:$M$19999)</f>
        <v>0</v>
      </c>
      <c r="I144" s="47">
        <f>SUMIF('Nhập'!$J$11:$J$19999,$C144,'Nhập'!$O$11:$O$19999)</f>
        <v>0</v>
      </c>
      <c r="J144" s="47">
        <f>SUMIF(Xuat!$I$11:$I$19999,$C144,Xuat!$K$11:$K$19999)</f>
        <v>0</v>
      </c>
      <c r="K144" s="47">
        <f>SUMIF(Xuat!$I$11:$I$19999,$C144,Xuat!$K$11:$K$19999)</f>
        <v>0</v>
      </c>
      <c r="L144" s="47">
        <f t="shared" ref="L144:M144" si="272">F144+H144-J144</f>
        <v>0</v>
      </c>
      <c r="M144" s="47">
        <f t="shared" si="272"/>
        <v>0</v>
      </c>
      <c r="N144" s="47">
        <f t="shared" ref="N144:O144" si="273">F144+H144</f>
        <v>0</v>
      </c>
      <c r="O144" s="47">
        <f t="shared" si="273"/>
        <v>0</v>
      </c>
      <c r="P144" s="48" t="str">
        <f t="shared" si="5"/>
        <v/>
      </c>
      <c r="Q144" s="47">
        <f t="shared" si="6"/>
        <v>0</v>
      </c>
      <c r="R144" s="49"/>
      <c r="S144" s="50"/>
      <c r="T144" s="50"/>
      <c r="U144" s="50"/>
      <c r="V144" s="50"/>
      <c r="W144" s="50"/>
      <c r="X144" s="50"/>
      <c r="Y144" s="50"/>
      <c r="Z144" s="50"/>
      <c r="AA144" s="50"/>
    </row>
    <row r="145" ht="18.75" customHeight="1">
      <c r="A145" s="41"/>
      <c r="B145" s="42" t="str">
        <f t="shared" si="7"/>
        <v/>
      </c>
      <c r="C145" s="43"/>
      <c r="D145" s="44" t="str">
        <f t="shared" si="204"/>
        <v/>
      </c>
      <c r="E145" s="45" t="str">
        <f t="shared" si="205"/>
        <v/>
      </c>
      <c r="F145" s="51"/>
      <c r="G145" s="51"/>
      <c r="H145" s="47">
        <f>SUMIF('Nhập'!$J$11:$J$19999,$C145,'Nhập'!$M$11:$M$19999)</f>
        <v>0</v>
      </c>
      <c r="I145" s="47">
        <f>SUMIF('Nhập'!$J$11:$J$19999,$C145,'Nhập'!$O$11:$O$19999)</f>
        <v>0</v>
      </c>
      <c r="J145" s="47">
        <f>SUMIF(Xuat!$I$11:$I$19999,$C145,Xuat!$K$11:$K$19999)</f>
        <v>0</v>
      </c>
      <c r="K145" s="47">
        <f>SUMIF(Xuat!$I$11:$I$19999,$C145,Xuat!$K$11:$K$19999)</f>
        <v>0</v>
      </c>
      <c r="L145" s="47">
        <f t="shared" ref="L145:M145" si="274">F145+H145-J145</f>
        <v>0</v>
      </c>
      <c r="M145" s="47">
        <f t="shared" si="274"/>
        <v>0</v>
      </c>
      <c r="N145" s="47">
        <f t="shared" ref="N145:O145" si="275">F145+H145</f>
        <v>0</v>
      </c>
      <c r="O145" s="47">
        <f t="shared" si="275"/>
        <v>0</v>
      </c>
      <c r="P145" s="48" t="str">
        <f t="shared" si="5"/>
        <v/>
      </c>
      <c r="Q145" s="47">
        <f t="shared" si="6"/>
        <v>0</v>
      </c>
      <c r="R145" s="49"/>
      <c r="S145" s="50"/>
      <c r="T145" s="50"/>
      <c r="U145" s="50"/>
      <c r="V145" s="50"/>
      <c r="W145" s="50"/>
      <c r="X145" s="50"/>
      <c r="Y145" s="50"/>
      <c r="Z145" s="50"/>
      <c r="AA145" s="50"/>
    </row>
    <row r="146" ht="18.75" customHeight="1">
      <c r="A146" s="41"/>
      <c r="B146" s="42" t="str">
        <f t="shared" si="7"/>
        <v/>
      </c>
      <c r="C146" s="43"/>
      <c r="D146" s="44" t="str">
        <f t="shared" si="204"/>
        <v/>
      </c>
      <c r="E146" s="45" t="str">
        <f t="shared" si="205"/>
        <v/>
      </c>
      <c r="F146" s="51"/>
      <c r="G146" s="51"/>
      <c r="H146" s="47">
        <f>SUMIF('Nhập'!$J$11:$J$19999,$C146,'Nhập'!$M$11:$M$19999)</f>
        <v>0</v>
      </c>
      <c r="I146" s="47">
        <f>SUMIF('Nhập'!$J$11:$J$19999,$C146,'Nhập'!$O$11:$O$19999)</f>
        <v>0</v>
      </c>
      <c r="J146" s="47">
        <f>SUMIF(Xuat!$I$11:$I$19999,$C146,Xuat!$K$11:$K$19999)</f>
        <v>0</v>
      </c>
      <c r="K146" s="47">
        <f>SUMIF(Xuat!$I$11:$I$19999,$C146,Xuat!$K$11:$K$19999)</f>
        <v>0</v>
      </c>
      <c r="L146" s="47">
        <f t="shared" ref="L146:M146" si="276">F146+H146-J146</f>
        <v>0</v>
      </c>
      <c r="M146" s="47">
        <f t="shared" si="276"/>
        <v>0</v>
      </c>
      <c r="N146" s="47">
        <f t="shared" ref="N146:O146" si="277">F146+H146</f>
        <v>0</v>
      </c>
      <c r="O146" s="47">
        <f t="shared" si="277"/>
        <v>0</v>
      </c>
      <c r="P146" s="48" t="str">
        <f t="shared" si="5"/>
        <v/>
      </c>
      <c r="Q146" s="47">
        <f t="shared" si="6"/>
        <v>0</v>
      </c>
      <c r="R146" s="49"/>
      <c r="S146" s="50"/>
      <c r="T146" s="50"/>
      <c r="U146" s="50"/>
      <c r="V146" s="50"/>
      <c r="W146" s="50"/>
      <c r="X146" s="50"/>
      <c r="Y146" s="50"/>
      <c r="Z146" s="50"/>
      <c r="AA146" s="50"/>
    </row>
    <row r="147" ht="18.75" customHeight="1">
      <c r="A147" s="41"/>
      <c r="B147" s="42" t="str">
        <f t="shared" si="7"/>
        <v/>
      </c>
      <c r="C147" s="43"/>
      <c r="D147" s="44" t="str">
        <f t="shared" si="204"/>
        <v/>
      </c>
      <c r="E147" s="45" t="str">
        <f t="shared" si="205"/>
        <v/>
      </c>
      <c r="F147" s="51"/>
      <c r="G147" s="51"/>
      <c r="H147" s="47">
        <f>SUMIF('Nhập'!$J$11:$J$19999,$C147,'Nhập'!$M$11:$M$19999)</f>
        <v>0</v>
      </c>
      <c r="I147" s="47">
        <f>SUMIF('Nhập'!$J$11:$J$19999,$C147,'Nhập'!$O$11:$O$19999)</f>
        <v>0</v>
      </c>
      <c r="J147" s="47">
        <f>SUMIF(Xuat!$I$11:$I$19999,$C147,Xuat!$K$11:$K$19999)</f>
        <v>0</v>
      </c>
      <c r="K147" s="47">
        <f>SUMIF(Xuat!$I$11:$I$19999,$C147,Xuat!$K$11:$K$19999)</f>
        <v>0</v>
      </c>
      <c r="L147" s="47">
        <f t="shared" ref="L147:M147" si="278">F147+H147-J147</f>
        <v>0</v>
      </c>
      <c r="M147" s="47">
        <f t="shared" si="278"/>
        <v>0</v>
      </c>
      <c r="N147" s="47">
        <f t="shared" ref="N147:O147" si="279">F147+H147</f>
        <v>0</v>
      </c>
      <c r="O147" s="47">
        <f t="shared" si="279"/>
        <v>0</v>
      </c>
      <c r="P147" s="48" t="str">
        <f t="shared" si="5"/>
        <v/>
      </c>
      <c r="Q147" s="47">
        <f t="shared" si="6"/>
        <v>0</v>
      </c>
      <c r="R147" s="49"/>
      <c r="S147" s="50"/>
      <c r="T147" s="50"/>
      <c r="U147" s="50"/>
      <c r="V147" s="50"/>
      <c r="W147" s="50"/>
      <c r="X147" s="50"/>
      <c r="Y147" s="50"/>
      <c r="Z147" s="50"/>
      <c r="AA147" s="50"/>
    </row>
    <row r="148" ht="18.75" customHeight="1">
      <c r="A148" s="41"/>
      <c r="B148" s="42" t="str">
        <f t="shared" si="7"/>
        <v/>
      </c>
      <c r="C148" s="43"/>
      <c r="D148" s="44" t="str">
        <f t="shared" si="204"/>
        <v/>
      </c>
      <c r="E148" s="45" t="str">
        <f t="shared" si="205"/>
        <v/>
      </c>
      <c r="F148" s="51"/>
      <c r="G148" s="51"/>
      <c r="H148" s="47">
        <f>SUMIF('Nhập'!$J$11:$J$19999,$C148,'Nhập'!$M$11:$M$19999)</f>
        <v>0</v>
      </c>
      <c r="I148" s="47">
        <f>SUMIF('Nhập'!$J$11:$J$19999,$C148,'Nhập'!$O$11:$O$19999)</f>
        <v>0</v>
      </c>
      <c r="J148" s="47">
        <f>SUMIF(Xuat!$I$11:$I$19999,$C148,Xuat!$K$11:$K$19999)</f>
        <v>0</v>
      </c>
      <c r="K148" s="47">
        <f>SUMIF(Xuat!$I$11:$I$19999,$C148,Xuat!$K$11:$K$19999)</f>
        <v>0</v>
      </c>
      <c r="L148" s="47">
        <f t="shared" ref="L148:M148" si="280">F148+H148-J148</f>
        <v>0</v>
      </c>
      <c r="M148" s="47">
        <f t="shared" si="280"/>
        <v>0</v>
      </c>
      <c r="N148" s="47">
        <f t="shared" ref="N148:O148" si="281">F148+H148</f>
        <v>0</v>
      </c>
      <c r="O148" s="47">
        <f t="shared" si="281"/>
        <v>0</v>
      </c>
      <c r="P148" s="48" t="str">
        <f t="shared" si="5"/>
        <v/>
      </c>
      <c r="Q148" s="47">
        <f t="shared" si="6"/>
        <v>0</v>
      </c>
      <c r="R148" s="49"/>
      <c r="S148" s="50"/>
      <c r="T148" s="50"/>
      <c r="U148" s="50"/>
      <c r="V148" s="50"/>
      <c r="W148" s="50"/>
      <c r="X148" s="50"/>
      <c r="Y148" s="50"/>
      <c r="Z148" s="50"/>
      <c r="AA148" s="50"/>
    </row>
    <row r="149" ht="18.75" customHeight="1">
      <c r="A149" s="41"/>
      <c r="B149" s="42" t="str">
        <f t="shared" si="7"/>
        <v/>
      </c>
      <c r="C149" s="43"/>
      <c r="D149" s="44" t="str">
        <f t="shared" si="204"/>
        <v/>
      </c>
      <c r="E149" s="45" t="str">
        <f t="shared" si="205"/>
        <v/>
      </c>
      <c r="F149" s="51"/>
      <c r="G149" s="51"/>
      <c r="H149" s="47">
        <f>SUMIF('Nhập'!$J$11:$J$19999,$C149,'Nhập'!$M$11:$M$19999)</f>
        <v>0</v>
      </c>
      <c r="I149" s="47">
        <f>SUMIF('Nhập'!$J$11:$J$19999,$C149,'Nhập'!$O$11:$O$19999)</f>
        <v>0</v>
      </c>
      <c r="J149" s="47">
        <f>SUMIF(Xuat!$I$11:$I$19999,$C149,Xuat!$K$11:$K$19999)</f>
        <v>0</v>
      </c>
      <c r="K149" s="47">
        <f>SUMIF(Xuat!$I$11:$I$19999,$C149,Xuat!$K$11:$K$19999)</f>
        <v>0</v>
      </c>
      <c r="L149" s="47">
        <f t="shared" ref="L149:M149" si="282">F149+H149-J149</f>
        <v>0</v>
      </c>
      <c r="M149" s="47">
        <f t="shared" si="282"/>
        <v>0</v>
      </c>
      <c r="N149" s="47">
        <f t="shared" ref="N149:O149" si="283">F149+H149</f>
        <v>0</v>
      </c>
      <c r="O149" s="47">
        <f t="shared" si="283"/>
        <v>0</v>
      </c>
      <c r="P149" s="48" t="str">
        <f t="shared" si="5"/>
        <v/>
      </c>
      <c r="Q149" s="47">
        <f t="shared" si="6"/>
        <v>0</v>
      </c>
      <c r="R149" s="49"/>
      <c r="S149" s="50"/>
      <c r="T149" s="50"/>
      <c r="U149" s="50"/>
      <c r="V149" s="50"/>
      <c r="W149" s="50"/>
      <c r="X149" s="50"/>
      <c r="Y149" s="50"/>
      <c r="Z149" s="50"/>
      <c r="AA149" s="50"/>
    </row>
    <row r="150" ht="18.75" customHeight="1">
      <c r="A150" s="41"/>
      <c r="B150" s="42" t="str">
        <f t="shared" si="7"/>
        <v/>
      </c>
      <c r="C150" s="43"/>
      <c r="D150" s="44" t="str">
        <f t="shared" si="204"/>
        <v/>
      </c>
      <c r="E150" s="45" t="str">
        <f t="shared" si="205"/>
        <v/>
      </c>
      <c r="F150" s="51"/>
      <c r="G150" s="51"/>
      <c r="H150" s="47">
        <f>SUMIF('Nhập'!$J$11:$J$19999,$C150,'Nhập'!$M$11:$M$19999)</f>
        <v>0</v>
      </c>
      <c r="I150" s="47">
        <f>SUMIF('Nhập'!$J$11:$J$19999,$C150,'Nhập'!$O$11:$O$19999)</f>
        <v>0</v>
      </c>
      <c r="J150" s="47">
        <f>SUMIF(Xuat!$I$11:$I$19999,$C150,Xuat!$K$11:$K$19999)</f>
        <v>0</v>
      </c>
      <c r="K150" s="47">
        <f>SUMIF(Xuat!$I$11:$I$19999,$C150,Xuat!$K$11:$K$19999)</f>
        <v>0</v>
      </c>
      <c r="L150" s="47">
        <f t="shared" ref="L150:M150" si="284">F150+H150-J150</f>
        <v>0</v>
      </c>
      <c r="M150" s="47">
        <f t="shared" si="284"/>
        <v>0</v>
      </c>
      <c r="N150" s="47">
        <f t="shared" ref="N150:O150" si="285">F150+H150</f>
        <v>0</v>
      </c>
      <c r="O150" s="47">
        <f t="shared" si="285"/>
        <v>0</v>
      </c>
      <c r="P150" s="48" t="str">
        <f t="shared" si="5"/>
        <v/>
      </c>
      <c r="Q150" s="47">
        <f t="shared" si="6"/>
        <v>0</v>
      </c>
      <c r="R150" s="49"/>
      <c r="S150" s="50"/>
      <c r="T150" s="50"/>
      <c r="U150" s="50"/>
      <c r="V150" s="50"/>
      <c r="W150" s="50"/>
      <c r="X150" s="50"/>
      <c r="Y150" s="50"/>
      <c r="Z150" s="50"/>
      <c r="AA150" s="50"/>
    </row>
    <row r="151" ht="18.75" customHeight="1">
      <c r="A151" s="41"/>
      <c r="B151" s="42" t="str">
        <f t="shared" si="7"/>
        <v/>
      </c>
      <c r="C151" s="43"/>
      <c r="D151" s="44" t="str">
        <f t="shared" si="204"/>
        <v/>
      </c>
      <c r="E151" s="45" t="str">
        <f t="shared" si="205"/>
        <v/>
      </c>
      <c r="F151" s="51"/>
      <c r="G151" s="51"/>
      <c r="H151" s="47">
        <f>SUMIF('Nhập'!$J$11:$J$19999,$C151,'Nhập'!$M$11:$M$19999)</f>
        <v>0</v>
      </c>
      <c r="I151" s="47">
        <f>SUMIF('Nhập'!$J$11:$J$19999,$C151,'Nhập'!$O$11:$O$19999)</f>
        <v>0</v>
      </c>
      <c r="J151" s="47">
        <f>SUMIF(Xuat!$I$11:$I$19999,$C151,Xuat!$K$11:$K$19999)</f>
        <v>0</v>
      </c>
      <c r="K151" s="47">
        <f>SUMIF(Xuat!$I$11:$I$19999,$C151,Xuat!$K$11:$K$19999)</f>
        <v>0</v>
      </c>
      <c r="L151" s="47">
        <f t="shared" ref="L151:M151" si="286">F151+H151-J151</f>
        <v>0</v>
      </c>
      <c r="M151" s="47">
        <f t="shared" si="286"/>
        <v>0</v>
      </c>
      <c r="N151" s="47">
        <f t="shared" ref="N151:O151" si="287">F151+H151</f>
        <v>0</v>
      </c>
      <c r="O151" s="47">
        <f t="shared" si="287"/>
        <v>0</v>
      </c>
      <c r="P151" s="48" t="str">
        <f t="shared" si="5"/>
        <v/>
      </c>
      <c r="Q151" s="47">
        <f t="shared" si="6"/>
        <v>0</v>
      </c>
      <c r="R151" s="49"/>
      <c r="S151" s="50"/>
      <c r="T151" s="50"/>
      <c r="U151" s="50"/>
      <c r="V151" s="50"/>
      <c r="W151" s="50"/>
      <c r="X151" s="50"/>
      <c r="Y151" s="50"/>
      <c r="Z151" s="50"/>
      <c r="AA151" s="50"/>
    </row>
    <row r="152" ht="18.75" customHeight="1">
      <c r="A152" s="41"/>
      <c r="B152" s="42" t="str">
        <f t="shared" si="7"/>
        <v/>
      </c>
      <c r="C152" s="43"/>
      <c r="D152" s="44" t="str">
        <f t="shared" si="204"/>
        <v/>
      </c>
      <c r="E152" s="45" t="str">
        <f t="shared" si="205"/>
        <v/>
      </c>
      <c r="F152" s="51"/>
      <c r="G152" s="51"/>
      <c r="H152" s="47">
        <f>SUMIF('Nhập'!$J$11:$J$19999,$C152,'Nhập'!$M$11:$M$19999)</f>
        <v>0</v>
      </c>
      <c r="I152" s="47">
        <f>SUMIF('Nhập'!$J$11:$J$19999,$C152,'Nhập'!$O$11:$O$19999)</f>
        <v>0</v>
      </c>
      <c r="J152" s="47">
        <f>SUMIF(Xuat!$I$11:$I$19999,$C152,Xuat!$K$11:$K$19999)</f>
        <v>0</v>
      </c>
      <c r="K152" s="47">
        <f>SUMIF(Xuat!$I$11:$I$19999,$C152,Xuat!$K$11:$K$19999)</f>
        <v>0</v>
      </c>
      <c r="L152" s="47">
        <f t="shared" ref="L152:M152" si="288">F152+H152-J152</f>
        <v>0</v>
      </c>
      <c r="M152" s="47">
        <f t="shared" si="288"/>
        <v>0</v>
      </c>
      <c r="N152" s="47">
        <f t="shared" ref="N152:O152" si="289">F152+H152</f>
        <v>0</v>
      </c>
      <c r="O152" s="47">
        <f t="shared" si="289"/>
        <v>0</v>
      </c>
      <c r="P152" s="48" t="str">
        <f t="shared" si="5"/>
        <v/>
      </c>
      <c r="Q152" s="47">
        <f t="shared" si="6"/>
        <v>0</v>
      </c>
      <c r="R152" s="49"/>
      <c r="S152" s="50"/>
      <c r="T152" s="50"/>
      <c r="U152" s="50"/>
      <c r="V152" s="50"/>
      <c r="W152" s="50"/>
      <c r="X152" s="50"/>
      <c r="Y152" s="50"/>
      <c r="Z152" s="50"/>
      <c r="AA152" s="50"/>
    </row>
    <row r="153" ht="18.75" customHeight="1">
      <c r="A153" s="41"/>
      <c r="B153" s="42" t="str">
        <f t="shared" si="7"/>
        <v/>
      </c>
      <c r="C153" s="43"/>
      <c r="D153" s="44" t="str">
        <f t="shared" si="204"/>
        <v/>
      </c>
      <c r="E153" s="45" t="str">
        <f t="shared" si="205"/>
        <v/>
      </c>
      <c r="F153" s="51"/>
      <c r="G153" s="51"/>
      <c r="H153" s="47">
        <f>SUMIF('Nhập'!$J$11:$J$19999,$C153,'Nhập'!$M$11:$M$19999)</f>
        <v>0</v>
      </c>
      <c r="I153" s="47">
        <f>SUMIF('Nhập'!$J$11:$J$19999,$C153,'Nhập'!$O$11:$O$19999)</f>
        <v>0</v>
      </c>
      <c r="J153" s="47">
        <f>SUMIF(Xuat!$I$11:$I$19999,$C153,Xuat!$K$11:$K$19999)</f>
        <v>0</v>
      </c>
      <c r="K153" s="47">
        <f>SUMIF(Xuat!$I$11:$I$19999,$C153,Xuat!$K$11:$K$19999)</f>
        <v>0</v>
      </c>
      <c r="L153" s="47">
        <f t="shared" ref="L153:M153" si="290">F153+H153-J153</f>
        <v>0</v>
      </c>
      <c r="M153" s="47">
        <f t="shared" si="290"/>
        <v>0</v>
      </c>
      <c r="N153" s="47">
        <f t="shared" ref="N153:O153" si="291">F153+H153</f>
        <v>0</v>
      </c>
      <c r="O153" s="47">
        <f t="shared" si="291"/>
        <v>0</v>
      </c>
      <c r="P153" s="48" t="str">
        <f t="shared" si="5"/>
        <v/>
      </c>
      <c r="Q153" s="47">
        <f t="shared" si="6"/>
        <v>0</v>
      </c>
      <c r="R153" s="49"/>
      <c r="S153" s="50"/>
      <c r="T153" s="50"/>
      <c r="U153" s="50"/>
      <c r="V153" s="50"/>
      <c r="W153" s="50"/>
      <c r="X153" s="50"/>
      <c r="Y153" s="50"/>
      <c r="Z153" s="50"/>
      <c r="AA153" s="50"/>
    </row>
    <row r="154" ht="18.75" customHeight="1">
      <c r="A154" s="41"/>
      <c r="B154" s="42" t="str">
        <f t="shared" si="7"/>
        <v/>
      </c>
      <c r="C154" s="43"/>
      <c r="D154" s="44" t="str">
        <f t="shared" si="204"/>
        <v/>
      </c>
      <c r="E154" s="45" t="str">
        <f t="shared" si="205"/>
        <v/>
      </c>
      <c r="F154" s="51"/>
      <c r="G154" s="51"/>
      <c r="H154" s="47">
        <f>SUMIF('Nhập'!$J$11:$J$19999,$C154,'Nhập'!$M$11:$M$19999)</f>
        <v>0</v>
      </c>
      <c r="I154" s="47">
        <f>SUMIF('Nhập'!$J$11:$J$19999,$C154,'Nhập'!$O$11:$O$19999)</f>
        <v>0</v>
      </c>
      <c r="J154" s="47">
        <f>SUMIF(Xuat!$I$11:$I$19999,$C154,Xuat!$K$11:$K$19999)</f>
        <v>0</v>
      </c>
      <c r="K154" s="47">
        <f>SUMIF(Xuat!$I$11:$I$19999,$C154,Xuat!$K$11:$K$19999)</f>
        <v>0</v>
      </c>
      <c r="L154" s="47">
        <f t="shared" ref="L154:M154" si="292">F154+H154-J154</f>
        <v>0</v>
      </c>
      <c r="M154" s="47">
        <f t="shared" si="292"/>
        <v>0</v>
      </c>
      <c r="N154" s="47">
        <f t="shared" ref="N154:O154" si="293">F154+H154</f>
        <v>0</v>
      </c>
      <c r="O154" s="47">
        <f t="shared" si="293"/>
        <v>0</v>
      </c>
      <c r="P154" s="48" t="str">
        <f t="shared" si="5"/>
        <v/>
      </c>
      <c r="Q154" s="47">
        <f t="shared" si="6"/>
        <v>0</v>
      </c>
      <c r="R154" s="49"/>
      <c r="S154" s="50"/>
      <c r="T154" s="50"/>
      <c r="U154" s="50"/>
      <c r="V154" s="50"/>
      <c r="W154" s="50"/>
      <c r="X154" s="50"/>
      <c r="Y154" s="50"/>
      <c r="Z154" s="50"/>
      <c r="AA154" s="50"/>
    </row>
    <row r="155" ht="18.75" customHeight="1">
      <c r="A155" s="41"/>
      <c r="B155" s="42" t="str">
        <f t="shared" si="7"/>
        <v/>
      </c>
      <c r="C155" s="43"/>
      <c r="D155" s="44" t="str">
        <f t="shared" si="204"/>
        <v/>
      </c>
      <c r="E155" s="45" t="str">
        <f t="shared" si="205"/>
        <v/>
      </c>
      <c r="F155" s="51"/>
      <c r="G155" s="51"/>
      <c r="H155" s="47">
        <f>SUMIF('Nhập'!$J$11:$J$19999,$C155,'Nhập'!$M$11:$M$19999)</f>
        <v>0</v>
      </c>
      <c r="I155" s="47">
        <f>SUMIF('Nhập'!$J$11:$J$19999,$C155,'Nhập'!$O$11:$O$19999)</f>
        <v>0</v>
      </c>
      <c r="J155" s="47">
        <f>SUMIF(Xuat!$I$11:$I$19999,$C155,Xuat!$K$11:$K$19999)</f>
        <v>0</v>
      </c>
      <c r="K155" s="47">
        <f>SUMIF(Xuat!$I$11:$I$19999,$C155,Xuat!$K$11:$K$19999)</f>
        <v>0</v>
      </c>
      <c r="L155" s="47">
        <f t="shared" ref="L155:M155" si="294">F155+H155-J155</f>
        <v>0</v>
      </c>
      <c r="M155" s="47">
        <f t="shared" si="294"/>
        <v>0</v>
      </c>
      <c r="N155" s="47">
        <f t="shared" ref="N155:O155" si="295">F155+H155</f>
        <v>0</v>
      </c>
      <c r="O155" s="47">
        <f t="shared" si="295"/>
        <v>0</v>
      </c>
      <c r="P155" s="48" t="str">
        <f t="shared" si="5"/>
        <v/>
      </c>
      <c r="Q155" s="47">
        <f t="shared" si="6"/>
        <v>0</v>
      </c>
      <c r="R155" s="49"/>
      <c r="S155" s="50"/>
      <c r="T155" s="50"/>
      <c r="U155" s="50"/>
      <c r="V155" s="50"/>
      <c r="W155" s="50"/>
      <c r="X155" s="50"/>
      <c r="Y155" s="50"/>
      <c r="Z155" s="50"/>
      <c r="AA155" s="50"/>
    </row>
    <row r="156" ht="18.75" customHeight="1">
      <c r="A156" s="41"/>
      <c r="B156" s="42" t="str">
        <f t="shared" si="7"/>
        <v/>
      </c>
      <c r="C156" s="43"/>
      <c r="D156" s="44" t="str">
        <f t="shared" si="204"/>
        <v/>
      </c>
      <c r="E156" s="45" t="str">
        <f t="shared" si="205"/>
        <v/>
      </c>
      <c r="F156" s="51"/>
      <c r="G156" s="51"/>
      <c r="H156" s="47">
        <f>SUMIF('Nhập'!$J$11:$J$19999,$C156,'Nhập'!$M$11:$M$19999)</f>
        <v>0</v>
      </c>
      <c r="I156" s="47">
        <f>SUMIF('Nhập'!$J$11:$J$19999,$C156,'Nhập'!$O$11:$O$19999)</f>
        <v>0</v>
      </c>
      <c r="J156" s="47">
        <f>SUMIF(Xuat!$I$11:$I$19999,$C156,Xuat!$K$11:$K$19999)</f>
        <v>0</v>
      </c>
      <c r="K156" s="47">
        <f>SUMIF(Xuat!$I$11:$I$19999,$C156,Xuat!$K$11:$K$19999)</f>
        <v>0</v>
      </c>
      <c r="L156" s="47">
        <f t="shared" ref="L156:M156" si="296">F156+H156-J156</f>
        <v>0</v>
      </c>
      <c r="M156" s="47">
        <f t="shared" si="296"/>
        <v>0</v>
      </c>
      <c r="N156" s="47">
        <f t="shared" ref="N156:O156" si="297">F156+H156</f>
        <v>0</v>
      </c>
      <c r="O156" s="47">
        <f t="shared" si="297"/>
        <v>0</v>
      </c>
      <c r="P156" s="48" t="str">
        <f t="shared" si="5"/>
        <v/>
      </c>
      <c r="Q156" s="47">
        <f t="shared" si="6"/>
        <v>0</v>
      </c>
      <c r="R156" s="49"/>
      <c r="S156" s="50"/>
      <c r="T156" s="50"/>
      <c r="U156" s="50"/>
      <c r="V156" s="50"/>
      <c r="W156" s="50"/>
      <c r="X156" s="50"/>
      <c r="Y156" s="50"/>
      <c r="Z156" s="50"/>
      <c r="AA156" s="50"/>
    </row>
    <row r="157" ht="18.75" customHeight="1">
      <c r="A157" s="41"/>
      <c r="B157" s="42" t="str">
        <f t="shared" si="7"/>
        <v/>
      </c>
      <c r="C157" s="43"/>
      <c r="D157" s="44" t="str">
        <f t="shared" si="204"/>
        <v/>
      </c>
      <c r="E157" s="45" t="str">
        <f t="shared" si="205"/>
        <v/>
      </c>
      <c r="F157" s="51"/>
      <c r="G157" s="51"/>
      <c r="H157" s="47">
        <f>SUMIF('Nhập'!$J$11:$J$19999,$C157,'Nhập'!$M$11:$M$19999)</f>
        <v>0</v>
      </c>
      <c r="I157" s="47">
        <f>SUMIF('Nhập'!$J$11:$J$19999,$C157,'Nhập'!$O$11:$O$19999)</f>
        <v>0</v>
      </c>
      <c r="J157" s="47">
        <f>SUMIF(Xuat!$I$11:$I$19999,$C157,Xuat!$K$11:$K$19999)</f>
        <v>0</v>
      </c>
      <c r="K157" s="47">
        <f>SUMIF(Xuat!$I$11:$I$19999,$C157,Xuat!$K$11:$K$19999)</f>
        <v>0</v>
      </c>
      <c r="L157" s="47">
        <f t="shared" ref="L157:M157" si="298">F157+H157-J157</f>
        <v>0</v>
      </c>
      <c r="M157" s="47">
        <f t="shared" si="298"/>
        <v>0</v>
      </c>
      <c r="N157" s="47">
        <f t="shared" ref="N157:O157" si="299">F157+H157</f>
        <v>0</v>
      </c>
      <c r="O157" s="47">
        <f t="shared" si="299"/>
        <v>0</v>
      </c>
      <c r="P157" s="48" t="str">
        <f t="shared" si="5"/>
        <v/>
      </c>
      <c r="Q157" s="47">
        <f t="shared" si="6"/>
        <v>0</v>
      </c>
      <c r="R157" s="49"/>
      <c r="S157" s="50"/>
      <c r="T157" s="50"/>
      <c r="U157" s="50"/>
      <c r="V157" s="50"/>
      <c r="W157" s="50"/>
      <c r="X157" s="50"/>
      <c r="Y157" s="50"/>
      <c r="Z157" s="50"/>
      <c r="AA157" s="50"/>
    </row>
    <row r="158" ht="18.75" customHeight="1">
      <c r="A158" s="41"/>
      <c r="B158" s="42" t="str">
        <f t="shared" si="7"/>
        <v/>
      </c>
      <c r="C158" s="43"/>
      <c r="D158" s="44" t="str">
        <f t="shared" si="204"/>
        <v/>
      </c>
      <c r="E158" s="45" t="str">
        <f t="shared" si="205"/>
        <v/>
      </c>
      <c r="F158" s="51"/>
      <c r="G158" s="51"/>
      <c r="H158" s="47">
        <f>SUMIF('Nhập'!$J$11:$J$19999,$C158,'Nhập'!$M$11:$M$19999)</f>
        <v>0</v>
      </c>
      <c r="I158" s="47">
        <f>SUMIF('Nhập'!$J$11:$J$19999,$C158,'Nhập'!$O$11:$O$19999)</f>
        <v>0</v>
      </c>
      <c r="J158" s="47">
        <f>SUMIF(Xuat!$I$11:$I$19999,$C158,Xuat!$K$11:$K$19999)</f>
        <v>0</v>
      </c>
      <c r="K158" s="47">
        <f>SUMIF(Xuat!$I$11:$I$19999,$C158,Xuat!$K$11:$K$19999)</f>
        <v>0</v>
      </c>
      <c r="L158" s="47">
        <f t="shared" ref="L158:M158" si="300">F158+H158-J158</f>
        <v>0</v>
      </c>
      <c r="M158" s="47">
        <f t="shared" si="300"/>
        <v>0</v>
      </c>
      <c r="N158" s="47">
        <f t="shared" ref="N158:O158" si="301">F158+H158</f>
        <v>0</v>
      </c>
      <c r="O158" s="47">
        <f t="shared" si="301"/>
        <v>0</v>
      </c>
      <c r="P158" s="48" t="str">
        <f t="shared" si="5"/>
        <v/>
      </c>
      <c r="Q158" s="47">
        <f t="shared" si="6"/>
        <v>0</v>
      </c>
      <c r="R158" s="49"/>
      <c r="S158" s="50"/>
      <c r="T158" s="50"/>
      <c r="U158" s="50"/>
      <c r="V158" s="50"/>
      <c r="W158" s="50"/>
      <c r="X158" s="50"/>
      <c r="Y158" s="50"/>
      <c r="Z158" s="50"/>
      <c r="AA158" s="50"/>
    </row>
    <row r="159" ht="18.75" customHeight="1">
      <c r="A159" s="41"/>
      <c r="B159" s="42" t="str">
        <f t="shared" si="7"/>
        <v/>
      </c>
      <c r="C159" s="43"/>
      <c r="D159" s="44" t="str">
        <f t="shared" si="204"/>
        <v/>
      </c>
      <c r="E159" s="45" t="str">
        <f t="shared" si="205"/>
        <v/>
      </c>
      <c r="F159" s="51"/>
      <c r="G159" s="51"/>
      <c r="H159" s="47">
        <f>SUMIF('Nhập'!$J$11:$J$19999,$C159,'Nhập'!$M$11:$M$19999)</f>
        <v>0</v>
      </c>
      <c r="I159" s="47">
        <f>SUMIF('Nhập'!$J$11:$J$19999,$C159,'Nhập'!$O$11:$O$19999)</f>
        <v>0</v>
      </c>
      <c r="J159" s="47">
        <f>SUMIF(Xuat!$I$11:$I$19999,$C159,Xuat!$K$11:$K$19999)</f>
        <v>0</v>
      </c>
      <c r="K159" s="47">
        <f>SUMIF(Xuat!$I$11:$I$19999,$C159,Xuat!$K$11:$K$19999)</f>
        <v>0</v>
      </c>
      <c r="L159" s="47">
        <f t="shared" ref="L159:M159" si="302">F159+H159-J159</f>
        <v>0</v>
      </c>
      <c r="M159" s="47">
        <f t="shared" si="302"/>
        <v>0</v>
      </c>
      <c r="N159" s="47">
        <f t="shared" ref="N159:O159" si="303">F159+H159</f>
        <v>0</v>
      </c>
      <c r="O159" s="47">
        <f t="shared" si="303"/>
        <v>0</v>
      </c>
      <c r="P159" s="48" t="str">
        <f t="shared" si="5"/>
        <v/>
      </c>
      <c r="Q159" s="47">
        <f t="shared" si="6"/>
        <v>0</v>
      </c>
      <c r="R159" s="49"/>
      <c r="S159" s="50"/>
      <c r="T159" s="50"/>
      <c r="U159" s="50"/>
      <c r="V159" s="50"/>
      <c r="W159" s="50"/>
      <c r="X159" s="50"/>
      <c r="Y159" s="50"/>
      <c r="Z159" s="50"/>
      <c r="AA159" s="50"/>
    </row>
    <row r="160" ht="18.75" customHeight="1">
      <c r="A160" s="41"/>
      <c r="B160" s="42" t="str">
        <f t="shared" si="7"/>
        <v/>
      </c>
      <c r="C160" s="43"/>
      <c r="D160" s="44" t="str">
        <f t="shared" si="204"/>
        <v/>
      </c>
      <c r="E160" s="45" t="str">
        <f t="shared" si="205"/>
        <v/>
      </c>
      <c r="F160" s="51"/>
      <c r="G160" s="51"/>
      <c r="H160" s="47">
        <f>SUMIF('Nhập'!$J$11:$J$19999,$C160,'Nhập'!$M$11:$M$19999)</f>
        <v>0</v>
      </c>
      <c r="I160" s="47">
        <f>SUMIF('Nhập'!$J$11:$J$19999,$C160,'Nhập'!$O$11:$O$19999)</f>
        <v>0</v>
      </c>
      <c r="J160" s="47">
        <f>SUMIF(Xuat!$I$11:$I$19999,$C160,Xuat!$K$11:$K$19999)</f>
        <v>0</v>
      </c>
      <c r="K160" s="47">
        <f>SUMIF(Xuat!$I$11:$I$19999,$C160,Xuat!$K$11:$K$19999)</f>
        <v>0</v>
      </c>
      <c r="L160" s="47">
        <f t="shared" ref="L160:M160" si="304">F160+H160-J160</f>
        <v>0</v>
      </c>
      <c r="M160" s="47">
        <f t="shared" si="304"/>
        <v>0</v>
      </c>
      <c r="N160" s="47">
        <f t="shared" ref="N160:O160" si="305">F160+H160</f>
        <v>0</v>
      </c>
      <c r="O160" s="47">
        <f t="shared" si="305"/>
        <v>0</v>
      </c>
      <c r="P160" s="48" t="str">
        <f t="shared" si="5"/>
        <v/>
      </c>
      <c r="Q160" s="47">
        <f t="shared" si="6"/>
        <v>0</v>
      </c>
      <c r="R160" s="49"/>
      <c r="S160" s="50"/>
      <c r="T160" s="50"/>
      <c r="U160" s="50"/>
      <c r="V160" s="50"/>
      <c r="W160" s="50"/>
      <c r="X160" s="50"/>
      <c r="Y160" s="50"/>
      <c r="Z160" s="50"/>
      <c r="AA160" s="50"/>
    </row>
    <row r="161" ht="18.75" customHeight="1">
      <c r="A161" s="41"/>
      <c r="B161" s="42" t="str">
        <f t="shared" si="7"/>
        <v/>
      </c>
      <c r="C161" s="43"/>
      <c r="D161" s="44" t="str">
        <f t="shared" si="204"/>
        <v/>
      </c>
      <c r="E161" s="45" t="str">
        <f t="shared" si="205"/>
        <v/>
      </c>
      <c r="F161" s="51"/>
      <c r="G161" s="51"/>
      <c r="H161" s="47">
        <f>SUMIF('Nhập'!$J$11:$J$19999,$C161,'Nhập'!$M$11:$M$19999)</f>
        <v>0</v>
      </c>
      <c r="I161" s="47">
        <f>SUMIF('Nhập'!$J$11:$J$19999,$C161,'Nhập'!$O$11:$O$19999)</f>
        <v>0</v>
      </c>
      <c r="J161" s="47">
        <f>SUMIF(Xuat!$I$11:$I$19999,$C161,Xuat!$K$11:$K$19999)</f>
        <v>0</v>
      </c>
      <c r="K161" s="47">
        <f>SUMIF(Xuat!$I$11:$I$19999,$C161,Xuat!$K$11:$K$19999)</f>
        <v>0</v>
      </c>
      <c r="L161" s="47">
        <f t="shared" ref="L161:M161" si="306">F161+H161-J161</f>
        <v>0</v>
      </c>
      <c r="M161" s="47">
        <f t="shared" si="306"/>
        <v>0</v>
      </c>
      <c r="N161" s="47">
        <f t="shared" ref="N161:O161" si="307">F161+H161</f>
        <v>0</v>
      </c>
      <c r="O161" s="47">
        <f t="shared" si="307"/>
        <v>0</v>
      </c>
      <c r="P161" s="48" t="str">
        <f t="shared" si="5"/>
        <v/>
      </c>
      <c r="Q161" s="47">
        <f t="shared" si="6"/>
        <v>0</v>
      </c>
      <c r="R161" s="49"/>
      <c r="S161" s="50"/>
      <c r="T161" s="50"/>
      <c r="U161" s="50"/>
      <c r="V161" s="50"/>
      <c r="W161" s="50"/>
      <c r="X161" s="50"/>
      <c r="Y161" s="50"/>
      <c r="Z161" s="50"/>
      <c r="AA161" s="50"/>
    </row>
    <row r="162" ht="18.75" customHeight="1">
      <c r="A162" s="41"/>
      <c r="B162" s="42" t="str">
        <f t="shared" si="7"/>
        <v/>
      </c>
      <c r="C162" s="43"/>
      <c r="D162" s="44" t="str">
        <f t="shared" si="204"/>
        <v/>
      </c>
      <c r="E162" s="45" t="str">
        <f t="shared" si="205"/>
        <v/>
      </c>
      <c r="F162" s="51"/>
      <c r="G162" s="51"/>
      <c r="H162" s="47">
        <f>SUMIF('Nhập'!$J$11:$J$19999,$C162,'Nhập'!$M$11:$M$19999)</f>
        <v>0</v>
      </c>
      <c r="I162" s="47">
        <f>SUMIF('Nhập'!$J$11:$J$19999,$C162,'Nhập'!$O$11:$O$19999)</f>
        <v>0</v>
      </c>
      <c r="J162" s="47">
        <f>SUMIF(Xuat!$I$11:$I$19999,$C162,Xuat!$K$11:$K$19999)</f>
        <v>0</v>
      </c>
      <c r="K162" s="47">
        <f>SUMIF(Xuat!$I$11:$I$19999,$C162,Xuat!$K$11:$K$19999)</f>
        <v>0</v>
      </c>
      <c r="L162" s="47">
        <f t="shared" ref="L162:M162" si="308">F162+H162-J162</f>
        <v>0</v>
      </c>
      <c r="M162" s="47">
        <f t="shared" si="308"/>
        <v>0</v>
      </c>
      <c r="N162" s="47">
        <f t="shared" ref="N162:O162" si="309">F162+H162</f>
        <v>0</v>
      </c>
      <c r="O162" s="47">
        <f t="shared" si="309"/>
        <v>0</v>
      </c>
      <c r="P162" s="48" t="str">
        <f t="shared" si="5"/>
        <v/>
      </c>
      <c r="Q162" s="47">
        <f t="shared" si="6"/>
        <v>0</v>
      </c>
      <c r="R162" s="49"/>
      <c r="S162" s="50"/>
      <c r="T162" s="50"/>
      <c r="U162" s="50"/>
      <c r="V162" s="50"/>
      <c r="W162" s="50"/>
      <c r="X162" s="50"/>
      <c r="Y162" s="50"/>
      <c r="Z162" s="50"/>
      <c r="AA162" s="50"/>
    </row>
    <row r="163" ht="18.75" customHeight="1">
      <c r="A163" s="41"/>
      <c r="B163" s="42" t="str">
        <f t="shared" si="7"/>
        <v/>
      </c>
      <c r="C163" s="43"/>
      <c r="D163" s="44" t="str">
        <f t="shared" si="204"/>
        <v/>
      </c>
      <c r="E163" s="45" t="str">
        <f t="shared" si="205"/>
        <v/>
      </c>
      <c r="F163" s="51"/>
      <c r="G163" s="51"/>
      <c r="H163" s="47">
        <f>SUMIF('Nhập'!$J$11:$J$19999,$C163,'Nhập'!$M$11:$M$19999)</f>
        <v>0</v>
      </c>
      <c r="I163" s="47">
        <f>SUMIF('Nhập'!$J$11:$J$19999,$C163,'Nhập'!$O$11:$O$19999)</f>
        <v>0</v>
      </c>
      <c r="J163" s="47">
        <f>SUMIF(Xuat!$I$11:$I$19999,$C163,Xuat!$K$11:$K$19999)</f>
        <v>0</v>
      </c>
      <c r="K163" s="47">
        <f>SUMIF(Xuat!$I$11:$I$19999,$C163,Xuat!$K$11:$K$19999)</f>
        <v>0</v>
      </c>
      <c r="L163" s="47">
        <f t="shared" ref="L163:M163" si="310">F163+H163-J163</f>
        <v>0</v>
      </c>
      <c r="M163" s="47">
        <f t="shared" si="310"/>
        <v>0</v>
      </c>
      <c r="N163" s="47">
        <f t="shared" ref="N163:O163" si="311">F163+H163</f>
        <v>0</v>
      </c>
      <c r="O163" s="47">
        <f t="shared" si="311"/>
        <v>0</v>
      </c>
      <c r="P163" s="48" t="str">
        <f t="shared" si="5"/>
        <v/>
      </c>
      <c r="Q163" s="47">
        <f t="shared" si="6"/>
        <v>0</v>
      </c>
      <c r="R163" s="49"/>
      <c r="S163" s="50"/>
      <c r="T163" s="50"/>
      <c r="U163" s="50"/>
      <c r="V163" s="50"/>
      <c r="W163" s="50"/>
      <c r="X163" s="50"/>
      <c r="Y163" s="50"/>
      <c r="Z163" s="50"/>
      <c r="AA163" s="50"/>
    </row>
    <row r="164" ht="18.75" customHeight="1">
      <c r="A164" s="41"/>
      <c r="B164" s="42" t="str">
        <f t="shared" si="7"/>
        <v/>
      </c>
      <c r="C164" s="43"/>
      <c r="D164" s="44" t="str">
        <f t="shared" si="204"/>
        <v/>
      </c>
      <c r="E164" s="45" t="str">
        <f t="shared" si="205"/>
        <v/>
      </c>
      <c r="F164" s="51"/>
      <c r="G164" s="51"/>
      <c r="H164" s="47">
        <f>SUMIF('Nhập'!$J$11:$J$19999,$C164,'Nhập'!$M$11:$M$19999)</f>
        <v>0</v>
      </c>
      <c r="I164" s="47">
        <f>SUMIF('Nhập'!$J$11:$J$19999,$C164,'Nhập'!$O$11:$O$19999)</f>
        <v>0</v>
      </c>
      <c r="J164" s="47">
        <f>SUMIF(Xuat!$I$11:$I$19999,$C164,Xuat!$K$11:$K$19999)</f>
        <v>0</v>
      </c>
      <c r="K164" s="47">
        <f>SUMIF(Xuat!$I$11:$I$19999,$C164,Xuat!$K$11:$K$19999)</f>
        <v>0</v>
      </c>
      <c r="L164" s="47">
        <f t="shared" ref="L164:M164" si="312">F164+H164-J164</f>
        <v>0</v>
      </c>
      <c r="M164" s="47">
        <f t="shared" si="312"/>
        <v>0</v>
      </c>
      <c r="N164" s="47">
        <f t="shared" ref="N164:O164" si="313">F164+H164</f>
        <v>0</v>
      </c>
      <c r="O164" s="47">
        <f t="shared" si="313"/>
        <v>0</v>
      </c>
      <c r="P164" s="48" t="str">
        <f t="shared" si="5"/>
        <v/>
      </c>
      <c r="Q164" s="47">
        <f t="shared" si="6"/>
        <v>0</v>
      </c>
      <c r="R164" s="49"/>
      <c r="S164" s="50"/>
      <c r="T164" s="50"/>
      <c r="U164" s="50"/>
      <c r="V164" s="50"/>
      <c r="W164" s="50"/>
      <c r="X164" s="50"/>
      <c r="Y164" s="50"/>
      <c r="Z164" s="50"/>
      <c r="AA164" s="50"/>
    </row>
    <row r="165" ht="18.75" customHeight="1">
      <c r="A165" s="41"/>
      <c r="B165" s="42" t="str">
        <f t="shared" si="7"/>
        <v/>
      </c>
      <c r="C165" s="43"/>
      <c r="D165" s="44" t="str">
        <f t="shared" si="204"/>
        <v/>
      </c>
      <c r="E165" s="45" t="str">
        <f t="shared" si="205"/>
        <v/>
      </c>
      <c r="F165" s="51"/>
      <c r="G165" s="51"/>
      <c r="H165" s="47">
        <f>SUMIF('Nhập'!$J$11:$J$19999,$C165,'Nhập'!$M$11:$M$19999)</f>
        <v>0</v>
      </c>
      <c r="I165" s="47">
        <f>SUMIF('Nhập'!$J$11:$J$19999,$C165,'Nhập'!$O$11:$O$19999)</f>
        <v>0</v>
      </c>
      <c r="J165" s="47">
        <f>SUMIF(Xuat!$I$11:$I$19999,$C165,Xuat!$K$11:$K$19999)</f>
        <v>0</v>
      </c>
      <c r="K165" s="47">
        <f>SUMIF(Xuat!$I$11:$I$19999,$C165,Xuat!$K$11:$K$19999)</f>
        <v>0</v>
      </c>
      <c r="L165" s="47">
        <f t="shared" ref="L165:M165" si="314">F165+H165-J165</f>
        <v>0</v>
      </c>
      <c r="M165" s="47">
        <f t="shared" si="314"/>
        <v>0</v>
      </c>
      <c r="N165" s="47">
        <f t="shared" ref="N165:O165" si="315">F165+H165</f>
        <v>0</v>
      </c>
      <c r="O165" s="47">
        <f t="shared" si="315"/>
        <v>0</v>
      </c>
      <c r="P165" s="48" t="str">
        <f t="shared" si="5"/>
        <v/>
      </c>
      <c r="Q165" s="47">
        <f t="shared" si="6"/>
        <v>0</v>
      </c>
      <c r="R165" s="49"/>
      <c r="S165" s="50"/>
      <c r="T165" s="50"/>
      <c r="U165" s="50"/>
      <c r="V165" s="50"/>
      <c r="W165" s="50"/>
      <c r="X165" s="50"/>
      <c r="Y165" s="50"/>
      <c r="Z165" s="50"/>
      <c r="AA165" s="50"/>
    </row>
    <row r="166" ht="18.75" customHeight="1">
      <c r="A166" s="41"/>
      <c r="B166" s="42" t="str">
        <f t="shared" si="7"/>
        <v/>
      </c>
      <c r="C166" s="43"/>
      <c r="D166" s="44" t="str">
        <f t="shared" si="204"/>
        <v/>
      </c>
      <c r="E166" s="45" t="str">
        <f t="shared" si="205"/>
        <v/>
      </c>
      <c r="F166" s="51"/>
      <c r="G166" s="51"/>
      <c r="H166" s="47">
        <f>SUMIF('Nhập'!$J$11:$J$19999,$C166,'Nhập'!$M$11:$M$19999)</f>
        <v>0</v>
      </c>
      <c r="I166" s="47">
        <f>SUMIF('Nhập'!$J$11:$J$19999,$C166,'Nhập'!$O$11:$O$19999)</f>
        <v>0</v>
      </c>
      <c r="J166" s="47">
        <f>SUMIF(Xuat!$I$11:$I$19999,$C166,Xuat!$K$11:$K$19999)</f>
        <v>0</v>
      </c>
      <c r="K166" s="47">
        <f>SUMIF(Xuat!$I$11:$I$19999,$C166,Xuat!$K$11:$K$19999)</f>
        <v>0</v>
      </c>
      <c r="L166" s="47">
        <f t="shared" ref="L166:M166" si="316">F166+H166-J166</f>
        <v>0</v>
      </c>
      <c r="M166" s="47">
        <f t="shared" si="316"/>
        <v>0</v>
      </c>
      <c r="N166" s="47">
        <f t="shared" ref="N166:O166" si="317">F166+H166</f>
        <v>0</v>
      </c>
      <c r="O166" s="47">
        <f t="shared" si="317"/>
        <v>0</v>
      </c>
      <c r="P166" s="48" t="str">
        <f t="shared" si="5"/>
        <v/>
      </c>
      <c r="Q166" s="47">
        <f t="shared" si="6"/>
        <v>0</v>
      </c>
      <c r="R166" s="49"/>
      <c r="S166" s="50"/>
      <c r="T166" s="50"/>
      <c r="U166" s="50"/>
      <c r="V166" s="50"/>
      <c r="W166" s="50"/>
      <c r="X166" s="50"/>
      <c r="Y166" s="50"/>
      <c r="Z166" s="50"/>
      <c r="AA166" s="50"/>
    </row>
    <row r="167" ht="18.75" customHeight="1">
      <c r="A167" s="41"/>
      <c r="B167" s="42" t="str">
        <f t="shared" si="7"/>
        <v/>
      </c>
      <c r="C167" s="43"/>
      <c r="D167" s="44" t="str">
        <f t="shared" si="204"/>
        <v/>
      </c>
      <c r="E167" s="45" t="str">
        <f t="shared" si="205"/>
        <v/>
      </c>
      <c r="F167" s="51"/>
      <c r="G167" s="51"/>
      <c r="H167" s="47">
        <f>SUMIF('Nhập'!$J$11:$J$19999,$C167,'Nhập'!$M$11:$M$19999)</f>
        <v>0</v>
      </c>
      <c r="I167" s="47">
        <f>SUMIF('Nhập'!$J$11:$J$19999,$C167,'Nhập'!$O$11:$O$19999)</f>
        <v>0</v>
      </c>
      <c r="J167" s="47">
        <f>SUMIF(Xuat!$I$11:$I$19999,$C167,Xuat!$K$11:$K$19999)</f>
        <v>0</v>
      </c>
      <c r="K167" s="47">
        <f>SUMIF(Xuat!$I$11:$I$19999,$C167,Xuat!$K$11:$K$19999)</f>
        <v>0</v>
      </c>
      <c r="L167" s="47">
        <f t="shared" ref="L167:M167" si="318">F167+H167-J167</f>
        <v>0</v>
      </c>
      <c r="M167" s="47">
        <f t="shared" si="318"/>
        <v>0</v>
      </c>
      <c r="N167" s="47">
        <f t="shared" ref="N167:O167" si="319">F167+H167</f>
        <v>0</v>
      </c>
      <c r="O167" s="47">
        <f t="shared" si="319"/>
        <v>0</v>
      </c>
      <c r="P167" s="48" t="str">
        <f t="shared" si="5"/>
        <v/>
      </c>
      <c r="Q167" s="47">
        <f t="shared" si="6"/>
        <v>0</v>
      </c>
      <c r="R167" s="49"/>
      <c r="S167" s="50"/>
      <c r="T167" s="50"/>
      <c r="U167" s="50"/>
      <c r="V167" s="50"/>
      <c r="W167" s="50"/>
      <c r="X167" s="50"/>
      <c r="Y167" s="50"/>
      <c r="Z167" s="50"/>
      <c r="AA167" s="50"/>
    </row>
    <row r="168" ht="18.75" customHeight="1">
      <c r="A168" s="41"/>
      <c r="B168" s="42" t="str">
        <f t="shared" si="7"/>
        <v/>
      </c>
      <c r="C168" s="43"/>
      <c r="D168" s="44" t="str">
        <f t="shared" si="204"/>
        <v/>
      </c>
      <c r="E168" s="45" t="str">
        <f t="shared" si="205"/>
        <v/>
      </c>
      <c r="F168" s="51"/>
      <c r="G168" s="51"/>
      <c r="H168" s="47">
        <f>SUMIF('Nhập'!$J$11:$J$19999,$C168,'Nhập'!$M$11:$M$19999)</f>
        <v>0</v>
      </c>
      <c r="I168" s="47">
        <f>SUMIF('Nhập'!$J$11:$J$19999,$C168,'Nhập'!$O$11:$O$19999)</f>
        <v>0</v>
      </c>
      <c r="J168" s="47">
        <f>SUMIF(Xuat!$I$11:$I$19999,$C168,Xuat!$K$11:$K$19999)</f>
        <v>0</v>
      </c>
      <c r="K168" s="47">
        <f>SUMIF(Xuat!$I$11:$I$19999,$C168,Xuat!$K$11:$K$19999)</f>
        <v>0</v>
      </c>
      <c r="L168" s="47">
        <f t="shared" ref="L168:M168" si="320">F168+H168-J168</f>
        <v>0</v>
      </c>
      <c r="M168" s="47">
        <f t="shared" si="320"/>
        <v>0</v>
      </c>
      <c r="N168" s="47">
        <f t="shared" ref="N168:O168" si="321">F168+H168</f>
        <v>0</v>
      </c>
      <c r="O168" s="47">
        <f t="shared" si="321"/>
        <v>0</v>
      </c>
      <c r="P168" s="48" t="str">
        <f t="shared" si="5"/>
        <v/>
      </c>
      <c r="Q168" s="47">
        <f t="shared" si="6"/>
        <v>0</v>
      </c>
      <c r="R168" s="49"/>
      <c r="S168" s="50"/>
      <c r="T168" s="50"/>
      <c r="U168" s="50"/>
      <c r="V168" s="50"/>
      <c r="W168" s="50"/>
      <c r="X168" s="50"/>
      <c r="Y168" s="50"/>
      <c r="Z168" s="50"/>
      <c r="AA168" s="50"/>
    </row>
    <row r="169" ht="18.75" customHeight="1">
      <c r="A169" s="41"/>
      <c r="B169" s="42" t="str">
        <f t="shared" si="7"/>
        <v/>
      </c>
      <c r="C169" s="43"/>
      <c r="D169" s="44" t="str">
        <f t="shared" si="204"/>
        <v/>
      </c>
      <c r="E169" s="45" t="str">
        <f t="shared" si="205"/>
        <v/>
      </c>
      <c r="F169" s="51"/>
      <c r="G169" s="51"/>
      <c r="H169" s="47">
        <f>SUMIF('Nhập'!$J$11:$J$19999,$C169,'Nhập'!$M$11:$M$19999)</f>
        <v>0</v>
      </c>
      <c r="I169" s="47">
        <f>SUMIF('Nhập'!$J$11:$J$19999,$C169,'Nhập'!$O$11:$O$19999)</f>
        <v>0</v>
      </c>
      <c r="J169" s="47">
        <f>SUMIF(Xuat!$I$11:$I$19999,$C169,Xuat!$K$11:$K$19999)</f>
        <v>0</v>
      </c>
      <c r="K169" s="47">
        <f>SUMIF(Xuat!$I$11:$I$19999,$C169,Xuat!$K$11:$K$19999)</f>
        <v>0</v>
      </c>
      <c r="L169" s="47">
        <f t="shared" ref="L169:M169" si="322">F169+H169-J169</f>
        <v>0</v>
      </c>
      <c r="M169" s="47">
        <f t="shared" si="322"/>
        <v>0</v>
      </c>
      <c r="N169" s="47">
        <f t="shared" ref="N169:O169" si="323">F169+H169</f>
        <v>0</v>
      </c>
      <c r="O169" s="47">
        <f t="shared" si="323"/>
        <v>0</v>
      </c>
      <c r="P169" s="48" t="str">
        <f t="shared" si="5"/>
        <v/>
      </c>
      <c r="Q169" s="47">
        <f t="shared" si="6"/>
        <v>0</v>
      </c>
      <c r="R169" s="49"/>
      <c r="S169" s="50"/>
      <c r="T169" s="50"/>
      <c r="U169" s="50"/>
      <c r="V169" s="50"/>
      <c r="W169" s="50"/>
      <c r="X169" s="50"/>
      <c r="Y169" s="50"/>
      <c r="Z169" s="50"/>
      <c r="AA169" s="50"/>
    </row>
    <row r="170" ht="18.75" customHeight="1">
      <c r="A170" s="41"/>
      <c r="B170" s="42" t="str">
        <f t="shared" si="7"/>
        <v/>
      </c>
      <c r="C170" s="43"/>
      <c r="D170" s="44" t="str">
        <f t="shared" si="204"/>
        <v/>
      </c>
      <c r="E170" s="45" t="str">
        <f t="shared" si="205"/>
        <v/>
      </c>
      <c r="F170" s="51"/>
      <c r="G170" s="51"/>
      <c r="H170" s="47">
        <f>SUMIF('Nhập'!$J$11:$J$19999,$C170,'Nhập'!$M$11:$M$19999)</f>
        <v>0</v>
      </c>
      <c r="I170" s="47">
        <f>SUMIF('Nhập'!$J$11:$J$19999,$C170,'Nhập'!$O$11:$O$19999)</f>
        <v>0</v>
      </c>
      <c r="J170" s="47">
        <f>SUMIF(Xuat!$I$11:$I$19999,$C170,Xuat!$K$11:$K$19999)</f>
        <v>0</v>
      </c>
      <c r="K170" s="47">
        <f>SUMIF(Xuat!$I$11:$I$19999,$C170,Xuat!$K$11:$K$19999)</f>
        <v>0</v>
      </c>
      <c r="L170" s="47">
        <f t="shared" ref="L170:M170" si="324">F170+H170-J170</f>
        <v>0</v>
      </c>
      <c r="M170" s="47">
        <f t="shared" si="324"/>
        <v>0</v>
      </c>
      <c r="N170" s="47">
        <f t="shared" ref="N170:O170" si="325">F170+H170</f>
        <v>0</v>
      </c>
      <c r="O170" s="47">
        <f t="shared" si="325"/>
        <v>0</v>
      </c>
      <c r="P170" s="48" t="str">
        <f t="shared" si="5"/>
        <v/>
      </c>
      <c r="Q170" s="47">
        <f t="shared" si="6"/>
        <v>0</v>
      </c>
      <c r="R170" s="49"/>
      <c r="S170" s="50"/>
      <c r="T170" s="50"/>
      <c r="U170" s="50"/>
      <c r="V170" s="50"/>
      <c r="W170" s="50"/>
      <c r="X170" s="50"/>
      <c r="Y170" s="50"/>
      <c r="Z170" s="50"/>
      <c r="AA170" s="50"/>
    </row>
    <row r="171" ht="18.75" customHeight="1">
      <c r="A171" s="41"/>
      <c r="B171" s="42" t="str">
        <f t="shared" si="7"/>
        <v/>
      </c>
      <c r="C171" s="43"/>
      <c r="D171" s="44" t="str">
        <f t="shared" si="204"/>
        <v/>
      </c>
      <c r="E171" s="45" t="str">
        <f t="shared" si="205"/>
        <v/>
      </c>
      <c r="F171" s="51"/>
      <c r="G171" s="51"/>
      <c r="H171" s="47">
        <f>SUMIF('Nhập'!$J$11:$J$19999,$C171,'Nhập'!$M$11:$M$19999)</f>
        <v>0</v>
      </c>
      <c r="I171" s="47">
        <f>SUMIF('Nhập'!$J$11:$J$19999,$C171,'Nhập'!$O$11:$O$19999)</f>
        <v>0</v>
      </c>
      <c r="J171" s="47">
        <f>SUMIF(Xuat!$I$11:$I$19999,$C171,Xuat!$K$11:$K$19999)</f>
        <v>0</v>
      </c>
      <c r="K171" s="47">
        <f>SUMIF(Xuat!$I$11:$I$19999,$C171,Xuat!$K$11:$K$19999)</f>
        <v>0</v>
      </c>
      <c r="L171" s="47">
        <f t="shared" ref="L171:M171" si="326">F171+H171-J171</f>
        <v>0</v>
      </c>
      <c r="M171" s="47">
        <f t="shared" si="326"/>
        <v>0</v>
      </c>
      <c r="N171" s="47">
        <f t="shared" ref="N171:O171" si="327">F171+H171</f>
        <v>0</v>
      </c>
      <c r="O171" s="47">
        <f t="shared" si="327"/>
        <v>0</v>
      </c>
      <c r="P171" s="48" t="str">
        <f t="shared" si="5"/>
        <v/>
      </c>
      <c r="Q171" s="47">
        <f t="shared" si="6"/>
        <v>0</v>
      </c>
      <c r="R171" s="49"/>
      <c r="S171" s="50"/>
      <c r="T171" s="50"/>
      <c r="U171" s="50"/>
      <c r="V171" s="50"/>
      <c r="W171" s="50"/>
      <c r="X171" s="50"/>
      <c r="Y171" s="50"/>
      <c r="Z171" s="50"/>
      <c r="AA171" s="50"/>
    </row>
    <row r="172" ht="18.75" customHeight="1">
      <c r="A172" s="41"/>
      <c r="B172" s="42" t="str">
        <f t="shared" si="7"/>
        <v/>
      </c>
      <c r="C172" s="43"/>
      <c r="D172" s="44" t="str">
        <f t="shared" si="204"/>
        <v/>
      </c>
      <c r="E172" s="45" t="str">
        <f t="shared" si="205"/>
        <v/>
      </c>
      <c r="F172" s="51"/>
      <c r="G172" s="51"/>
      <c r="H172" s="47">
        <f>SUMIF('Nhập'!$J$11:$J$19999,$C172,'Nhập'!$M$11:$M$19999)</f>
        <v>0</v>
      </c>
      <c r="I172" s="47">
        <f>SUMIF('Nhập'!$J$11:$J$19999,$C172,'Nhập'!$O$11:$O$19999)</f>
        <v>0</v>
      </c>
      <c r="J172" s="47">
        <f>SUMIF(Xuat!$I$11:$I$19999,$C172,Xuat!$K$11:$K$19999)</f>
        <v>0</v>
      </c>
      <c r="K172" s="47">
        <f>SUMIF(Xuat!$I$11:$I$19999,$C172,Xuat!$K$11:$K$19999)</f>
        <v>0</v>
      </c>
      <c r="L172" s="47">
        <f t="shared" ref="L172:M172" si="328">F172+H172-J172</f>
        <v>0</v>
      </c>
      <c r="M172" s="47">
        <f t="shared" si="328"/>
        <v>0</v>
      </c>
      <c r="N172" s="47">
        <f t="shared" ref="N172:O172" si="329">F172+H172</f>
        <v>0</v>
      </c>
      <c r="O172" s="47">
        <f t="shared" si="329"/>
        <v>0</v>
      </c>
      <c r="P172" s="48" t="str">
        <f t="shared" si="5"/>
        <v/>
      </c>
      <c r="Q172" s="47">
        <f t="shared" si="6"/>
        <v>0</v>
      </c>
      <c r="R172" s="49"/>
      <c r="S172" s="50"/>
      <c r="T172" s="50"/>
      <c r="U172" s="50"/>
      <c r="V172" s="50"/>
      <c r="W172" s="50"/>
      <c r="X172" s="50"/>
      <c r="Y172" s="50"/>
      <c r="Z172" s="50"/>
      <c r="AA172" s="50"/>
    </row>
    <row r="173" ht="18.75" customHeight="1">
      <c r="A173" s="41"/>
      <c r="B173" s="42" t="str">
        <f t="shared" si="7"/>
        <v/>
      </c>
      <c r="C173" s="43"/>
      <c r="D173" s="44" t="str">
        <f t="shared" si="204"/>
        <v/>
      </c>
      <c r="E173" s="45" t="str">
        <f t="shared" si="205"/>
        <v/>
      </c>
      <c r="F173" s="51"/>
      <c r="G173" s="51"/>
      <c r="H173" s="47">
        <f>SUMIF('Nhập'!$J$11:$J$19999,$C173,'Nhập'!$M$11:$M$19999)</f>
        <v>0</v>
      </c>
      <c r="I173" s="47">
        <f>SUMIF('Nhập'!$J$11:$J$19999,$C173,'Nhập'!$O$11:$O$19999)</f>
        <v>0</v>
      </c>
      <c r="J173" s="47">
        <f>SUMIF(Xuat!$I$11:$I$19999,$C173,Xuat!$K$11:$K$19999)</f>
        <v>0</v>
      </c>
      <c r="K173" s="47">
        <f>SUMIF(Xuat!$I$11:$I$19999,$C173,Xuat!$K$11:$K$19999)</f>
        <v>0</v>
      </c>
      <c r="L173" s="47">
        <f t="shared" ref="L173:M173" si="330">F173+H173-J173</f>
        <v>0</v>
      </c>
      <c r="M173" s="47">
        <f t="shared" si="330"/>
        <v>0</v>
      </c>
      <c r="N173" s="47">
        <f t="shared" ref="N173:O173" si="331">F173+H173</f>
        <v>0</v>
      </c>
      <c r="O173" s="47">
        <f t="shared" si="331"/>
        <v>0</v>
      </c>
      <c r="P173" s="48" t="str">
        <f t="shared" si="5"/>
        <v/>
      </c>
      <c r="Q173" s="47">
        <f t="shared" si="6"/>
        <v>0</v>
      </c>
      <c r="R173" s="49"/>
      <c r="S173" s="50"/>
      <c r="T173" s="50"/>
      <c r="U173" s="50"/>
      <c r="V173" s="50"/>
      <c r="W173" s="50"/>
      <c r="X173" s="50"/>
      <c r="Y173" s="50"/>
      <c r="Z173" s="50"/>
      <c r="AA173" s="50"/>
    </row>
    <row r="174" ht="18.75" customHeight="1">
      <c r="A174" s="41"/>
      <c r="B174" s="42" t="str">
        <f t="shared" si="7"/>
        <v/>
      </c>
      <c r="C174" s="43"/>
      <c r="D174" s="44" t="str">
        <f t="shared" si="204"/>
        <v/>
      </c>
      <c r="E174" s="45" t="str">
        <f t="shared" si="205"/>
        <v/>
      </c>
      <c r="F174" s="51"/>
      <c r="G174" s="51"/>
      <c r="H174" s="47">
        <f>SUMIF('Nhập'!$J$11:$J$19999,$C174,'Nhập'!$M$11:$M$19999)</f>
        <v>0</v>
      </c>
      <c r="I174" s="47">
        <f>SUMIF('Nhập'!$J$11:$J$19999,$C174,'Nhập'!$O$11:$O$19999)</f>
        <v>0</v>
      </c>
      <c r="J174" s="47">
        <f>SUMIF(Xuat!$I$11:$I$19999,$C174,Xuat!$K$11:$K$19999)</f>
        <v>0</v>
      </c>
      <c r="K174" s="47">
        <f>SUMIF(Xuat!$I$11:$I$19999,$C174,Xuat!$K$11:$K$19999)</f>
        <v>0</v>
      </c>
      <c r="L174" s="47">
        <f t="shared" ref="L174:M174" si="332">F174+H174-J174</f>
        <v>0</v>
      </c>
      <c r="M174" s="47">
        <f t="shared" si="332"/>
        <v>0</v>
      </c>
      <c r="N174" s="47">
        <f t="shared" ref="N174:O174" si="333">F174+H174</f>
        <v>0</v>
      </c>
      <c r="O174" s="47">
        <f t="shared" si="333"/>
        <v>0</v>
      </c>
      <c r="P174" s="48" t="str">
        <f t="shared" si="5"/>
        <v/>
      </c>
      <c r="Q174" s="47">
        <f t="shared" si="6"/>
        <v>0</v>
      </c>
      <c r="R174" s="49"/>
      <c r="S174" s="50"/>
      <c r="T174" s="50"/>
      <c r="U174" s="50"/>
      <c r="V174" s="50"/>
      <c r="W174" s="50"/>
      <c r="X174" s="50"/>
      <c r="Y174" s="50"/>
      <c r="Z174" s="50"/>
      <c r="AA174" s="50"/>
    </row>
    <row r="175" ht="18.75" customHeight="1">
      <c r="A175" s="41"/>
      <c r="B175" s="42" t="str">
        <f t="shared" si="7"/>
        <v/>
      </c>
      <c r="C175" s="43"/>
      <c r="D175" s="44" t="str">
        <f t="shared" si="204"/>
        <v/>
      </c>
      <c r="E175" s="45" t="str">
        <f t="shared" si="205"/>
        <v/>
      </c>
      <c r="F175" s="51"/>
      <c r="G175" s="51"/>
      <c r="H175" s="47">
        <f>SUMIF('Nhập'!$J$11:$J$19999,$C175,'Nhập'!$M$11:$M$19999)</f>
        <v>0</v>
      </c>
      <c r="I175" s="47">
        <f>SUMIF('Nhập'!$J$11:$J$19999,$C175,'Nhập'!$O$11:$O$19999)</f>
        <v>0</v>
      </c>
      <c r="J175" s="47">
        <f>SUMIF(Xuat!$I$11:$I$19999,$C175,Xuat!$K$11:$K$19999)</f>
        <v>0</v>
      </c>
      <c r="K175" s="47">
        <f>SUMIF(Xuat!$I$11:$I$19999,$C175,Xuat!$K$11:$K$19999)</f>
        <v>0</v>
      </c>
      <c r="L175" s="47">
        <f t="shared" ref="L175:M175" si="334">F175+H175-J175</f>
        <v>0</v>
      </c>
      <c r="M175" s="47">
        <f t="shared" si="334"/>
        <v>0</v>
      </c>
      <c r="N175" s="47">
        <f t="shared" ref="N175:O175" si="335">F175+H175</f>
        <v>0</v>
      </c>
      <c r="O175" s="47">
        <f t="shared" si="335"/>
        <v>0</v>
      </c>
      <c r="P175" s="48" t="str">
        <f t="shared" si="5"/>
        <v/>
      </c>
      <c r="Q175" s="47">
        <f t="shared" si="6"/>
        <v>0</v>
      </c>
      <c r="R175" s="49"/>
      <c r="S175" s="50"/>
      <c r="T175" s="50"/>
      <c r="U175" s="50"/>
      <c r="V175" s="50"/>
      <c r="W175" s="50"/>
      <c r="X175" s="50"/>
      <c r="Y175" s="50"/>
      <c r="Z175" s="50"/>
      <c r="AA175" s="50"/>
    </row>
    <row r="176" ht="18.75" customHeight="1">
      <c r="A176" s="41"/>
      <c r="B176" s="42" t="str">
        <f t="shared" si="7"/>
        <v/>
      </c>
      <c r="C176" s="43"/>
      <c r="D176" s="44" t="str">
        <f t="shared" si="204"/>
        <v/>
      </c>
      <c r="E176" s="45" t="str">
        <f t="shared" si="205"/>
        <v/>
      </c>
      <c r="F176" s="51"/>
      <c r="G176" s="51"/>
      <c r="H176" s="47">
        <f>SUMIF('Nhập'!$J$11:$J$19999,$C176,'Nhập'!$M$11:$M$19999)</f>
        <v>0</v>
      </c>
      <c r="I176" s="47">
        <f>SUMIF('Nhập'!$J$11:$J$19999,$C176,'Nhập'!$O$11:$O$19999)</f>
        <v>0</v>
      </c>
      <c r="J176" s="47">
        <f>SUMIF(Xuat!$I$11:$I$19999,$C176,Xuat!$K$11:$K$19999)</f>
        <v>0</v>
      </c>
      <c r="K176" s="47">
        <f>SUMIF(Xuat!$I$11:$I$19999,$C176,Xuat!$K$11:$K$19999)</f>
        <v>0</v>
      </c>
      <c r="L176" s="47">
        <f t="shared" ref="L176:M176" si="336">F176+H176-J176</f>
        <v>0</v>
      </c>
      <c r="M176" s="47">
        <f t="shared" si="336"/>
        <v>0</v>
      </c>
      <c r="N176" s="47">
        <f t="shared" ref="N176:O176" si="337">F176+H176</f>
        <v>0</v>
      </c>
      <c r="O176" s="47">
        <f t="shared" si="337"/>
        <v>0</v>
      </c>
      <c r="P176" s="48" t="str">
        <f t="shared" si="5"/>
        <v/>
      </c>
      <c r="Q176" s="47">
        <f t="shared" si="6"/>
        <v>0</v>
      </c>
      <c r="R176" s="49"/>
      <c r="S176" s="50"/>
      <c r="T176" s="50"/>
      <c r="U176" s="50"/>
      <c r="V176" s="50"/>
      <c r="W176" s="50"/>
      <c r="X176" s="50"/>
      <c r="Y176" s="50"/>
      <c r="Z176" s="50"/>
      <c r="AA176" s="50"/>
    </row>
    <row r="177" ht="18.75" customHeight="1">
      <c r="A177" s="41"/>
      <c r="B177" s="42" t="str">
        <f t="shared" si="7"/>
        <v/>
      </c>
      <c r="C177" s="43"/>
      <c r="D177" s="44" t="str">
        <f t="shared" si="204"/>
        <v/>
      </c>
      <c r="E177" s="45" t="str">
        <f t="shared" si="205"/>
        <v/>
      </c>
      <c r="F177" s="51"/>
      <c r="G177" s="51"/>
      <c r="H177" s="47">
        <f>SUMIF('Nhập'!$J$11:$J$19999,$C177,'Nhập'!$M$11:$M$19999)</f>
        <v>0</v>
      </c>
      <c r="I177" s="47">
        <f>SUMIF('Nhập'!$J$11:$J$19999,$C177,'Nhập'!$O$11:$O$19999)</f>
        <v>0</v>
      </c>
      <c r="J177" s="47">
        <f>SUMIF(Xuat!$I$11:$I$19999,$C177,Xuat!$K$11:$K$19999)</f>
        <v>0</v>
      </c>
      <c r="K177" s="47">
        <f>SUMIF(Xuat!$I$11:$I$19999,$C177,Xuat!$K$11:$K$19999)</f>
        <v>0</v>
      </c>
      <c r="L177" s="47">
        <f t="shared" ref="L177:M177" si="338">F177+H177-J177</f>
        <v>0</v>
      </c>
      <c r="M177" s="47">
        <f t="shared" si="338"/>
        <v>0</v>
      </c>
      <c r="N177" s="47">
        <f t="shared" ref="N177:O177" si="339">F177+H177</f>
        <v>0</v>
      </c>
      <c r="O177" s="47">
        <f t="shared" si="339"/>
        <v>0</v>
      </c>
      <c r="P177" s="48" t="str">
        <f t="shared" si="5"/>
        <v/>
      </c>
      <c r="Q177" s="47">
        <f t="shared" si="6"/>
        <v>0</v>
      </c>
      <c r="R177" s="49"/>
      <c r="S177" s="50"/>
      <c r="T177" s="50"/>
      <c r="U177" s="50"/>
      <c r="V177" s="50"/>
      <c r="W177" s="50"/>
      <c r="X177" s="50"/>
      <c r="Y177" s="50"/>
      <c r="Z177" s="50"/>
      <c r="AA177" s="50"/>
    </row>
    <row r="178" ht="18.75" customHeight="1">
      <c r="A178" s="41"/>
      <c r="B178" s="42" t="str">
        <f t="shared" si="7"/>
        <v/>
      </c>
      <c r="C178" s="43"/>
      <c r="D178" s="44" t="str">
        <f t="shared" si="204"/>
        <v/>
      </c>
      <c r="E178" s="45" t="str">
        <f t="shared" si="205"/>
        <v/>
      </c>
      <c r="F178" s="51"/>
      <c r="G178" s="51"/>
      <c r="H178" s="47">
        <f>SUMIF('Nhập'!$J$11:$J$19999,$C178,'Nhập'!$M$11:$M$19999)</f>
        <v>0</v>
      </c>
      <c r="I178" s="47">
        <f>SUMIF('Nhập'!$J$11:$J$19999,$C178,'Nhập'!$O$11:$O$19999)</f>
        <v>0</v>
      </c>
      <c r="J178" s="47">
        <f>SUMIF(Xuat!$I$11:$I$19999,$C178,Xuat!$K$11:$K$19999)</f>
        <v>0</v>
      </c>
      <c r="K178" s="47">
        <f>SUMIF(Xuat!$I$11:$I$19999,$C178,Xuat!$K$11:$K$19999)</f>
        <v>0</v>
      </c>
      <c r="L178" s="47">
        <f t="shared" ref="L178:M178" si="340">F178+H178-J178</f>
        <v>0</v>
      </c>
      <c r="M178" s="47">
        <f t="shared" si="340"/>
        <v>0</v>
      </c>
      <c r="N178" s="47">
        <f t="shared" ref="N178:O178" si="341">F178+H178</f>
        <v>0</v>
      </c>
      <c r="O178" s="47">
        <f t="shared" si="341"/>
        <v>0</v>
      </c>
      <c r="P178" s="48" t="str">
        <f t="shared" si="5"/>
        <v/>
      </c>
      <c r="Q178" s="47">
        <f t="shared" si="6"/>
        <v>0</v>
      </c>
      <c r="R178" s="49"/>
      <c r="S178" s="50"/>
      <c r="T178" s="50"/>
      <c r="U178" s="50"/>
      <c r="V178" s="50"/>
      <c r="W178" s="50"/>
      <c r="X178" s="50"/>
      <c r="Y178" s="50"/>
      <c r="Z178" s="50"/>
      <c r="AA178" s="50"/>
    </row>
    <row r="179" ht="18.75" customHeight="1">
      <c r="A179" s="41"/>
      <c r="B179" s="42" t="str">
        <f t="shared" si="7"/>
        <v/>
      </c>
      <c r="C179" s="43"/>
      <c r="D179" s="44" t="str">
        <f t="shared" si="204"/>
        <v/>
      </c>
      <c r="E179" s="45" t="str">
        <f t="shared" si="205"/>
        <v/>
      </c>
      <c r="F179" s="51"/>
      <c r="G179" s="51"/>
      <c r="H179" s="47">
        <f>SUMIF('Nhập'!$J$11:$J$19999,$C179,'Nhập'!$M$11:$M$19999)</f>
        <v>0</v>
      </c>
      <c r="I179" s="47">
        <f>SUMIF('Nhập'!$J$11:$J$19999,$C179,'Nhập'!$O$11:$O$19999)</f>
        <v>0</v>
      </c>
      <c r="J179" s="47">
        <f>SUMIF(Xuat!$I$11:$I$19999,$C179,Xuat!$K$11:$K$19999)</f>
        <v>0</v>
      </c>
      <c r="K179" s="47">
        <f>SUMIF(Xuat!$I$11:$I$19999,$C179,Xuat!$K$11:$K$19999)</f>
        <v>0</v>
      </c>
      <c r="L179" s="47">
        <f t="shared" ref="L179:M179" si="342">F179+H179-J179</f>
        <v>0</v>
      </c>
      <c r="M179" s="47">
        <f t="shared" si="342"/>
        <v>0</v>
      </c>
      <c r="N179" s="47">
        <f t="shared" ref="N179:O179" si="343">F179+H179</f>
        <v>0</v>
      </c>
      <c r="O179" s="47">
        <f t="shared" si="343"/>
        <v>0</v>
      </c>
      <c r="P179" s="48" t="str">
        <f t="shared" si="5"/>
        <v/>
      </c>
      <c r="Q179" s="47">
        <f t="shared" si="6"/>
        <v>0</v>
      </c>
      <c r="R179" s="49"/>
      <c r="S179" s="50"/>
      <c r="T179" s="50"/>
      <c r="U179" s="50"/>
      <c r="V179" s="50"/>
      <c r="W179" s="50"/>
      <c r="X179" s="50"/>
      <c r="Y179" s="50"/>
      <c r="Z179" s="50"/>
      <c r="AA179" s="50"/>
    </row>
    <row r="180" ht="18.75" customHeight="1">
      <c r="A180" s="41"/>
      <c r="B180" s="42" t="str">
        <f t="shared" si="7"/>
        <v/>
      </c>
      <c r="C180" s="43"/>
      <c r="D180" s="44" t="str">
        <f t="shared" si="204"/>
        <v/>
      </c>
      <c r="E180" s="45" t="str">
        <f t="shared" si="205"/>
        <v/>
      </c>
      <c r="F180" s="51"/>
      <c r="G180" s="51"/>
      <c r="H180" s="47">
        <f>SUMIF('Nhập'!$J$11:$J$19999,$C180,'Nhập'!$M$11:$M$19999)</f>
        <v>0</v>
      </c>
      <c r="I180" s="47">
        <f>SUMIF('Nhập'!$J$11:$J$19999,$C180,'Nhập'!$O$11:$O$19999)</f>
        <v>0</v>
      </c>
      <c r="J180" s="47">
        <f>SUMIF(Xuat!$I$11:$I$19999,$C180,Xuat!$K$11:$K$19999)</f>
        <v>0</v>
      </c>
      <c r="K180" s="47">
        <f>SUMIF(Xuat!$I$11:$I$19999,$C180,Xuat!$K$11:$K$19999)</f>
        <v>0</v>
      </c>
      <c r="L180" s="47">
        <f t="shared" ref="L180:M180" si="344">F180+H180-J180</f>
        <v>0</v>
      </c>
      <c r="M180" s="47">
        <f t="shared" si="344"/>
        <v>0</v>
      </c>
      <c r="N180" s="47">
        <f t="shared" ref="N180:O180" si="345">F180+H180</f>
        <v>0</v>
      </c>
      <c r="O180" s="47">
        <f t="shared" si="345"/>
        <v>0</v>
      </c>
      <c r="P180" s="48" t="str">
        <f t="shared" si="5"/>
        <v/>
      </c>
      <c r="Q180" s="47">
        <f t="shared" si="6"/>
        <v>0</v>
      </c>
      <c r="R180" s="49"/>
      <c r="S180" s="50"/>
      <c r="T180" s="50"/>
      <c r="U180" s="50"/>
      <c r="V180" s="50"/>
      <c r="W180" s="50"/>
      <c r="X180" s="50"/>
      <c r="Y180" s="50"/>
      <c r="Z180" s="50"/>
      <c r="AA180" s="50"/>
    </row>
    <row r="181" ht="18.75" customHeight="1">
      <c r="A181" s="41"/>
      <c r="B181" s="42" t="str">
        <f t="shared" si="7"/>
        <v/>
      </c>
      <c r="C181" s="43"/>
      <c r="D181" s="44" t="str">
        <f t="shared" si="204"/>
        <v/>
      </c>
      <c r="E181" s="45" t="str">
        <f t="shared" si="205"/>
        <v/>
      </c>
      <c r="F181" s="51"/>
      <c r="G181" s="51"/>
      <c r="H181" s="47">
        <f>SUMIF('Nhập'!$J$11:$J$19999,$C181,'Nhập'!$M$11:$M$19999)</f>
        <v>0</v>
      </c>
      <c r="I181" s="47">
        <f>SUMIF('Nhập'!$J$11:$J$19999,$C181,'Nhập'!$O$11:$O$19999)</f>
        <v>0</v>
      </c>
      <c r="J181" s="47">
        <f>SUMIF(Xuat!$I$11:$I$19999,$C181,Xuat!$K$11:$K$19999)</f>
        <v>0</v>
      </c>
      <c r="K181" s="47">
        <f>SUMIF(Xuat!$I$11:$I$19999,$C181,Xuat!$K$11:$K$19999)</f>
        <v>0</v>
      </c>
      <c r="L181" s="47">
        <f t="shared" ref="L181:M181" si="346">F181+H181-J181</f>
        <v>0</v>
      </c>
      <c r="M181" s="47">
        <f t="shared" si="346"/>
        <v>0</v>
      </c>
      <c r="N181" s="47">
        <f t="shared" ref="N181:O181" si="347">F181+H181</f>
        <v>0</v>
      </c>
      <c r="O181" s="47">
        <f t="shared" si="347"/>
        <v>0</v>
      </c>
      <c r="P181" s="48" t="str">
        <f t="shared" si="5"/>
        <v/>
      </c>
      <c r="Q181" s="47">
        <f t="shared" si="6"/>
        <v>0</v>
      </c>
      <c r="R181" s="49"/>
      <c r="S181" s="50"/>
      <c r="T181" s="50"/>
      <c r="U181" s="50"/>
      <c r="V181" s="50"/>
      <c r="W181" s="50"/>
      <c r="X181" s="50"/>
      <c r="Y181" s="50"/>
      <c r="Z181" s="50"/>
      <c r="AA181" s="50"/>
    </row>
    <row r="182" ht="18.75" customHeight="1">
      <c r="A182" s="41"/>
      <c r="B182" s="42" t="str">
        <f t="shared" si="7"/>
        <v/>
      </c>
      <c r="C182" s="43"/>
      <c r="D182" s="44" t="str">
        <f t="shared" si="204"/>
        <v/>
      </c>
      <c r="E182" s="45" t="str">
        <f t="shared" si="205"/>
        <v/>
      </c>
      <c r="F182" s="51"/>
      <c r="G182" s="51"/>
      <c r="H182" s="47">
        <f>SUMIF('Nhập'!$J$11:$J$19999,$C182,'Nhập'!$M$11:$M$19999)</f>
        <v>0</v>
      </c>
      <c r="I182" s="47">
        <f>SUMIF('Nhập'!$J$11:$J$19999,$C182,'Nhập'!$O$11:$O$19999)</f>
        <v>0</v>
      </c>
      <c r="J182" s="47">
        <f>SUMIF(Xuat!$I$11:$I$19999,$C182,Xuat!$K$11:$K$19999)</f>
        <v>0</v>
      </c>
      <c r="K182" s="47">
        <f>SUMIF(Xuat!$I$11:$I$19999,$C182,Xuat!$K$11:$K$19999)</f>
        <v>0</v>
      </c>
      <c r="L182" s="47">
        <f t="shared" ref="L182:M182" si="348">F182+H182-J182</f>
        <v>0</v>
      </c>
      <c r="M182" s="47">
        <f t="shared" si="348"/>
        <v>0</v>
      </c>
      <c r="N182" s="47">
        <f t="shared" ref="N182:O182" si="349">F182+H182</f>
        <v>0</v>
      </c>
      <c r="O182" s="47">
        <f t="shared" si="349"/>
        <v>0</v>
      </c>
      <c r="P182" s="48" t="str">
        <f t="shared" si="5"/>
        <v/>
      </c>
      <c r="Q182" s="47">
        <f t="shared" si="6"/>
        <v>0</v>
      </c>
      <c r="R182" s="49"/>
      <c r="S182" s="50"/>
      <c r="T182" s="50"/>
      <c r="U182" s="50"/>
      <c r="V182" s="50"/>
      <c r="W182" s="50"/>
      <c r="X182" s="50"/>
      <c r="Y182" s="50"/>
      <c r="Z182" s="50"/>
      <c r="AA182" s="50"/>
    </row>
    <row r="183" ht="18.75" customHeight="1">
      <c r="A183" s="41"/>
      <c r="B183" s="42" t="str">
        <f t="shared" si="7"/>
        <v/>
      </c>
      <c r="C183" s="43"/>
      <c r="D183" s="44" t="str">
        <f t="shared" si="204"/>
        <v/>
      </c>
      <c r="E183" s="45" t="str">
        <f t="shared" si="205"/>
        <v/>
      </c>
      <c r="F183" s="51"/>
      <c r="G183" s="51"/>
      <c r="H183" s="47">
        <f>SUMIF('Nhập'!$J$11:$J$19999,$C183,'Nhập'!$M$11:$M$19999)</f>
        <v>0</v>
      </c>
      <c r="I183" s="47">
        <f>SUMIF('Nhập'!$J$11:$J$19999,$C183,'Nhập'!$O$11:$O$19999)</f>
        <v>0</v>
      </c>
      <c r="J183" s="47">
        <f>SUMIF(Xuat!$I$11:$I$19999,$C183,Xuat!$K$11:$K$19999)</f>
        <v>0</v>
      </c>
      <c r="K183" s="47">
        <f>SUMIF(Xuat!$I$11:$I$19999,$C183,Xuat!$K$11:$K$19999)</f>
        <v>0</v>
      </c>
      <c r="L183" s="47">
        <f t="shared" ref="L183:M183" si="350">F183+H183-J183</f>
        <v>0</v>
      </c>
      <c r="M183" s="47">
        <f t="shared" si="350"/>
        <v>0</v>
      </c>
      <c r="N183" s="47">
        <f t="shared" ref="N183:O183" si="351">F183+H183</f>
        <v>0</v>
      </c>
      <c r="O183" s="47">
        <f t="shared" si="351"/>
        <v>0</v>
      </c>
      <c r="P183" s="48" t="str">
        <f t="shared" si="5"/>
        <v/>
      </c>
      <c r="Q183" s="47">
        <f t="shared" si="6"/>
        <v>0</v>
      </c>
      <c r="R183" s="49"/>
      <c r="S183" s="50"/>
      <c r="T183" s="50"/>
      <c r="U183" s="50"/>
      <c r="V183" s="50"/>
      <c r="W183" s="50"/>
      <c r="X183" s="50"/>
      <c r="Y183" s="50"/>
      <c r="Z183" s="50"/>
      <c r="AA183" s="50"/>
    </row>
    <row r="184" ht="18.75" customHeight="1">
      <c r="A184" s="41"/>
      <c r="B184" s="42" t="str">
        <f t="shared" si="7"/>
        <v/>
      </c>
      <c r="C184" s="43"/>
      <c r="D184" s="44" t="str">
        <f t="shared" si="204"/>
        <v/>
      </c>
      <c r="E184" s="45" t="str">
        <f t="shared" si="205"/>
        <v/>
      </c>
      <c r="F184" s="51"/>
      <c r="G184" s="51"/>
      <c r="H184" s="47">
        <f>SUMIF('Nhập'!$J$11:$J$19999,$C184,'Nhập'!$M$11:$M$19999)</f>
        <v>0</v>
      </c>
      <c r="I184" s="47">
        <f>SUMIF('Nhập'!$J$11:$J$19999,$C184,'Nhập'!$O$11:$O$19999)</f>
        <v>0</v>
      </c>
      <c r="J184" s="47">
        <f>SUMIF(Xuat!$I$11:$I$19999,$C184,Xuat!$K$11:$K$19999)</f>
        <v>0</v>
      </c>
      <c r="K184" s="47">
        <f>SUMIF(Xuat!$I$11:$I$19999,$C184,Xuat!$K$11:$K$19999)</f>
        <v>0</v>
      </c>
      <c r="L184" s="47">
        <f t="shared" ref="L184:M184" si="352">F184+H184-J184</f>
        <v>0</v>
      </c>
      <c r="M184" s="47">
        <f t="shared" si="352"/>
        <v>0</v>
      </c>
      <c r="N184" s="47">
        <f t="shared" ref="N184:O184" si="353">F184+H184</f>
        <v>0</v>
      </c>
      <c r="O184" s="47">
        <f t="shared" si="353"/>
        <v>0</v>
      </c>
      <c r="P184" s="48" t="str">
        <f t="shared" si="5"/>
        <v/>
      </c>
      <c r="Q184" s="47">
        <f t="shared" si="6"/>
        <v>0</v>
      </c>
      <c r="R184" s="49"/>
      <c r="S184" s="50"/>
      <c r="T184" s="50"/>
      <c r="U184" s="50"/>
      <c r="V184" s="50"/>
      <c r="W184" s="50"/>
      <c r="X184" s="50"/>
      <c r="Y184" s="50"/>
      <c r="Z184" s="50"/>
      <c r="AA184" s="50"/>
    </row>
    <row r="185" ht="18.75" customHeight="1">
      <c r="A185" s="41"/>
      <c r="B185" s="42" t="str">
        <f t="shared" si="7"/>
        <v/>
      </c>
      <c r="C185" s="43"/>
      <c r="D185" s="44" t="str">
        <f t="shared" si="204"/>
        <v/>
      </c>
      <c r="E185" s="45" t="str">
        <f t="shared" si="205"/>
        <v/>
      </c>
      <c r="F185" s="51"/>
      <c r="G185" s="51"/>
      <c r="H185" s="47">
        <f>SUMIF('Nhập'!$J$11:$J$19999,$C185,'Nhập'!$M$11:$M$19999)</f>
        <v>0</v>
      </c>
      <c r="I185" s="47">
        <f>SUMIF('Nhập'!$J$11:$J$19999,$C185,'Nhập'!$O$11:$O$19999)</f>
        <v>0</v>
      </c>
      <c r="J185" s="47">
        <f>SUMIF(Xuat!$I$11:$I$19999,$C185,Xuat!$K$11:$K$19999)</f>
        <v>0</v>
      </c>
      <c r="K185" s="47">
        <f>SUMIF(Xuat!$I$11:$I$19999,$C185,Xuat!$K$11:$K$19999)</f>
        <v>0</v>
      </c>
      <c r="L185" s="47">
        <f t="shared" ref="L185:M185" si="354">F185+H185-J185</f>
        <v>0</v>
      </c>
      <c r="M185" s="47">
        <f t="shared" si="354"/>
        <v>0</v>
      </c>
      <c r="N185" s="47">
        <f t="shared" ref="N185:O185" si="355">F185+H185</f>
        <v>0</v>
      </c>
      <c r="O185" s="47">
        <f t="shared" si="355"/>
        <v>0</v>
      </c>
      <c r="P185" s="48" t="str">
        <f t="shared" si="5"/>
        <v/>
      </c>
      <c r="Q185" s="47">
        <f t="shared" si="6"/>
        <v>0</v>
      </c>
      <c r="R185" s="49"/>
      <c r="S185" s="50"/>
      <c r="T185" s="50"/>
      <c r="U185" s="50"/>
      <c r="V185" s="50"/>
      <c r="W185" s="50"/>
      <c r="X185" s="50"/>
      <c r="Y185" s="50"/>
      <c r="Z185" s="50"/>
      <c r="AA185" s="50"/>
    </row>
    <row r="186" ht="18.75" customHeight="1">
      <c r="A186" s="41"/>
      <c r="B186" s="42" t="str">
        <f t="shared" si="7"/>
        <v/>
      </c>
      <c r="C186" s="43"/>
      <c r="D186" s="44" t="str">
        <f t="shared" si="204"/>
        <v/>
      </c>
      <c r="E186" s="45" t="str">
        <f t="shared" si="205"/>
        <v/>
      </c>
      <c r="F186" s="51"/>
      <c r="G186" s="51"/>
      <c r="H186" s="47">
        <f>SUMIF('Nhập'!$J$11:$J$19999,$C186,'Nhập'!$M$11:$M$19999)</f>
        <v>0</v>
      </c>
      <c r="I186" s="47">
        <f>SUMIF('Nhập'!$J$11:$J$19999,$C186,'Nhập'!$O$11:$O$19999)</f>
        <v>0</v>
      </c>
      <c r="J186" s="47">
        <f>SUMIF(Xuat!$I$11:$I$19999,$C186,Xuat!$K$11:$K$19999)</f>
        <v>0</v>
      </c>
      <c r="K186" s="47">
        <f>SUMIF(Xuat!$I$11:$I$19999,$C186,Xuat!$K$11:$K$19999)</f>
        <v>0</v>
      </c>
      <c r="L186" s="47">
        <f t="shared" ref="L186:M186" si="356">F186+H186-J186</f>
        <v>0</v>
      </c>
      <c r="M186" s="47">
        <f t="shared" si="356"/>
        <v>0</v>
      </c>
      <c r="N186" s="47">
        <f t="shared" ref="N186:O186" si="357">F186+H186</f>
        <v>0</v>
      </c>
      <c r="O186" s="47">
        <f t="shared" si="357"/>
        <v>0</v>
      </c>
      <c r="P186" s="48" t="str">
        <f t="shared" si="5"/>
        <v/>
      </c>
      <c r="Q186" s="47">
        <f t="shared" si="6"/>
        <v>0</v>
      </c>
      <c r="R186" s="49"/>
      <c r="S186" s="50"/>
      <c r="T186" s="50"/>
      <c r="U186" s="50"/>
      <c r="V186" s="50"/>
      <c r="W186" s="50"/>
      <c r="X186" s="50"/>
      <c r="Y186" s="50"/>
      <c r="Z186" s="50"/>
      <c r="AA186" s="50"/>
    </row>
    <row r="187" ht="18.75" customHeight="1">
      <c r="A187" s="41"/>
      <c r="B187" s="42" t="str">
        <f t="shared" si="7"/>
        <v/>
      </c>
      <c r="C187" s="43"/>
      <c r="D187" s="44" t="str">
        <f t="shared" si="204"/>
        <v/>
      </c>
      <c r="E187" s="45" t="str">
        <f t="shared" si="205"/>
        <v/>
      </c>
      <c r="F187" s="51"/>
      <c r="G187" s="51"/>
      <c r="H187" s="47">
        <f>SUMIF('Nhập'!$J$11:$J$19999,$C187,'Nhập'!$M$11:$M$19999)</f>
        <v>0</v>
      </c>
      <c r="I187" s="47">
        <f>SUMIF('Nhập'!$J$11:$J$19999,$C187,'Nhập'!$O$11:$O$19999)</f>
        <v>0</v>
      </c>
      <c r="J187" s="47">
        <f>SUMIF(Xuat!$I$11:$I$19999,$C187,Xuat!$K$11:$K$19999)</f>
        <v>0</v>
      </c>
      <c r="K187" s="47">
        <f>SUMIF(Xuat!$I$11:$I$19999,$C187,Xuat!$K$11:$K$19999)</f>
        <v>0</v>
      </c>
      <c r="L187" s="47">
        <f t="shared" ref="L187:M187" si="358">F187+H187-J187</f>
        <v>0</v>
      </c>
      <c r="M187" s="47">
        <f t="shared" si="358"/>
        <v>0</v>
      </c>
      <c r="N187" s="47">
        <f t="shared" ref="N187:O187" si="359">F187+H187</f>
        <v>0</v>
      </c>
      <c r="O187" s="47">
        <f t="shared" si="359"/>
        <v>0</v>
      </c>
      <c r="P187" s="48" t="str">
        <f t="shared" si="5"/>
        <v/>
      </c>
      <c r="Q187" s="47">
        <f t="shared" si="6"/>
        <v>0</v>
      </c>
      <c r="R187" s="49"/>
      <c r="S187" s="50"/>
      <c r="T187" s="50"/>
      <c r="U187" s="50"/>
      <c r="V187" s="50"/>
      <c r="W187" s="50"/>
      <c r="X187" s="50"/>
      <c r="Y187" s="50"/>
      <c r="Z187" s="50"/>
      <c r="AA187" s="50"/>
    </row>
    <row r="188" ht="18.75" customHeight="1">
      <c r="A188" s="41"/>
      <c r="B188" s="42" t="str">
        <f t="shared" si="7"/>
        <v/>
      </c>
      <c r="C188" s="43"/>
      <c r="D188" s="44" t="str">
        <f t="shared" si="204"/>
        <v/>
      </c>
      <c r="E188" s="45" t="str">
        <f t="shared" si="205"/>
        <v/>
      </c>
      <c r="F188" s="51"/>
      <c r="G188" s="51"/>
      <c r="H188" s="47">
        <f>SUMIF('Nhập'!$J$11:$J$19999,$C188,'Nhập'!$M$11:$M$19999)</f>
        <v>0</v>
      </c>
      <c r="I188" s="47">
        <f>SUMIF('Nhập'!$J$11:$J$19999,$C188,'Nhập'!$O$11:$O$19999)</f>
        <v>0</v>
      </c>
      <c r="J188" s="47">
        <f>SUMIF(Xuat!$I$11:$I$19999,$C188,Xuat!$K$11:$K$19999)</f>
        <v>0</v>
      </c>
      <c r="K188" s="47">
        <f>SUMIF(Xuat!$I$11:$I$19999,$C188,Xuat!$K$11:$K$19999)</f>
        <v>0</v>
      </c>
      <c r="L188" s="47">
        <f t="shared" ref="L188:M188" si="360">F188+H188-J188</f>
        <v>0</v>
      </c>
      <c r="M188" s="47">
        <f t="shared" si="360"/>
        <v>0</v>
      </c>
      <c r="N188" s="47">
        <f t="shared" ref="N188:O188" si="361">F188+H188</f>
        <v>0</v>
      </c>
      <c r="O188" s="47">
        <f t="shared" si="361"/>
        <v>0</v>
      </c>
      <c r="P188" s="48" t="str">
        <f t="shared" si="5"/>
        <v/>
      </c>
      <c r="Q188" s="47">
        <f t="shared" si="6"/>
        <v>0</v>
      </c>
      <c r="R188" s="49"/>
      <c r="S188" s="50"/>
      <c r="T188" s="50"/>
      <c r="U188" s="50"/>
      <c r="V188" s="50"/>
      <c r="W188" s="50"/>
      <c r="X188" s="50"/>
      <c r="Y188" s="50"/>
      <c r="Z188" s="50"/>
      <c r="AA188" s="50"/>
    </row>
    <row r="189" ht="18.75" customHeight="1">
      <c r="A189" s="41"/>
      <c r="B189" s="42" t="str">
        <f t="shared" si="7"/>
        <v/>
      </c>
      <c r="C189" s="43"/>
      <c r="D189" s="44" t="str">
        <f t="shared" si="204"/>
        <v/>
      </c>
      <c r="E189" s="45" t="str">
        <f t="shared" si="205"/>
        <v/>
      </c>
      <c r="F189" s="51"/>
      <c r="G189" s="51"/>
      <c r="H189" s="47">
        <f>SUMIF('Nhập'!$J$11:$J$19999,$C189,'Nhập'!$M$11:$M$19999)</f>
        <v>0</v>
      </c>
      <c r="I189" s="47">
        <f>SUMIF('Nhập'!$J$11:$J$19999,$C189,'Nhập'!$O$11:$O$19999)</f>
        <v>0</v>
      </c>
      <c r="J189" s="47">
        <f>SUMIF(Xuat!$I$11:$I$19999,$C189,Xuat!$K$11:$K$19999)</f>
        <v>0</v>
      </c>
      <c r="K189" s="47">
        <f>SUMIF(Xuat!$I$11:$I$19999,$C189,Xuat!$K$11:$K$19999)</f>
        <v>0</v>
      </c>
      <c r="L189" s="47">
        <f t="shared" ref="L189:M189" si="362">F189+H189-J189</f>
        <v>0</v>
      </c>
      <c r="M189" s="47">
        <f t="shared" si="362"/>
        <v>0</v>
      </c>
      <c r="N189" s="47">
        <f t="shared" ref="N189:O189" si="363">F189+H189</f>
        <v>0</v>
      </c>
      <c r="O189" s="47">
        <f t="shared" si="363"/>
        <v>0</v>
      </c>
      <c r="P189" s="48" t="str">
        <f t="shared" si="5"/>
        <v/>
      </c>
      <c r="Q189" s="47">
        <f t="shared" si="6"/>
        <v>0</v>
      </c>
      <c r="R189" s="49"/>
      <c r="S189" s="50"/>
      <c r="T189" s="50"/>
      <c r="U189" s="50"/>
      <c r="V189" s="50"/>
      <c r="W189" s="50"/>
      <c r="X189" s="50"/>
      <c r="Y189" s="50"/>
      <c r="Z189" s="50"/>
      <c r="AA189" s="50"/>
    </row>
    <row r="190" ht="18.75" customHeight="1">
      <c r="A190" s="41"/>
      <c r="B190" s="42" t="str">
        <f t="shared" si="7"/>
        <v/>
      </c>
      <c r="C190" s="43"/>
      <c r="D190" s="44" t="str">
        <f t="shared" si="204"/>
        <v/>
      </c>
      <c r="E190" s="45" t="str">
        <f t="shared" si="205"/>
        <v/>
      </c>
      <c r="F190" s="51"/>
      <c r="G190" s="51"/>
      <c r="H190" s="47">
        <f>SUMIF('Nhập'!$J$11:$J$19999,$C190,'Nhập'!$M$11:$M$19999)</f>
        <v>0</v>
      </c>
      <c r="I190" s="47">
        <f>SUMIF('Nhập'!$J$11:$J$19999,$C190,'Nhập'!$O$11:$O$19999)</f>
        <v>0</v>
      </c>
      <c r="J190" s="47">
        <f>SUMIF(Xuat!$I$11:$I$19999,$C190,Xuat!$K$11:$K$19999)</f>
        <v>0</v>
      </c>
      <c r="K190" s="47">
        <f>SUMIF(Xuat!$I$11:$I$19999,$C190,Xuat!$K$11:$K$19999)</f>
        <v>0</v>
      </c>
      <c r="L190" s="47">
        <f t="shared" ref="L190:M190" si="364">F190+H190-J190</f>
        <v>0</v>
      </c>
      <c r="M190" s="47">
        <f t="shared" si="364"/>
        <v>0</v>
      </c>
      <c r="N190" s="47">
        <f t="shared" ref="N190:O190" si="365">F190+H190</f>
        <v>0</v>
      </c>
      <c r="O190" s="47">
        <f t="shared" si="365"/>
        <v>0</v>
      </c>
      <c r="P190" s="48" t="str">
        <f t="shared" si="5"/>
        <v/>
      </c>
      <c r="Q190" s="47">
        <f t="shared" si="6"/>
        <v>0</v>
      </c>
      <c r="R190" s="49"/>
      <c r="S190" s="50"/>
      <c r="T190" s="50"/>
      <c r="U190" s="50"/>
      <c r="V190" s="50"/>
      <c r="W190" s="50"/>
      <c r="X190" s="50"/>
      <c r="Y190" s="50"/>
      <c r="Z190" s="50"/>
      <c r="AA190" s="50"/>
    </row>
    <row r="191" ht="18.75" customHeight="1">
      <c r="A191" s="41"/>
      <c r="B191" s="42" t="str">
        <f t="shared" si="7"/>
        <v/>
      </c>
      <c r="C191" s="43"/>
      <c r="D191" s="44" t="str">
        <f t="shared" si="204"/>
        <v/>
      </c>
      <c r="E191" s="45" t="str">
        <f t="shared" si="205"/>
        <v/>
      </c>
      <c r="F191" s="51"/>
      <c r="G191" s="51"/>
      <c r="H191" s="47">
        <f>SUMIF('Nhập'!$J$11:$J$19999,$C191,'Nhập'!$M$11:$M$19999)</f>
        <v>0</v>
      </c>
      <c r="I191" s="47">
        <f>SUMIF('Nhập'!$J$11:$J$19999,$C191,'Nhập'!$O$11:$O$19999)</f>
        <v>0</v>
      </c>
      <c r="J191" s="47">
        <f>SUMIF(Xuat!$I$11:$I$19999,$C191,Xuat!$K$11:$K$19999)</f>
        <v>0</v>
      </c>
      <c r="K191" s="47">
        <f>SUMIF(Xuat!$I$11:$I$19999,$C191,Xuat!$K$11:$K$19999)</f>
        <v>0</v>
      </c>
      <c r="L191" s="47">
        <f t="shared" ref="L191:M191" si="366">F191+H191-J191</f>
        <v>0</v>
      </c>
      <c r="M191" s="47">
        <f t="shared" si="366"/>
        <v>0</v>
      </c>
      <c r="N191" s="47">
        <f t="shared" ref="N191:O191" si="367">F191+H191</f>
        <v>0</v>
      </c>
      <c r="O191" s="47">
        <f t="shared" si="367"/>
        <v>0</v>
      </c>
      <c r="P191" s="48" t="str">
        <f t="shared" si="5"/>
        <v/>
      </c>
      <c r="Q191" s="47">
        <f t="shared" si="6"/>
        <v>0</v>
      </c>
      <c r="R191" s="49"/>
      <c r="S191" s="50"/>
      <c r="T191" s="50"/>
      <c r="U191" s="50"/>
      <c r="V191" s="50"/>
      <c r="W191" s="50"/>
      <c r="X191" s="50"/>
      <c r="Y191" s="50"/>
      <c r="Z191" s="50"/>
      <c r="AA191" s="50"/>
    </row>
    <row r="192" ht="18.75" customHeight="1">
      <c r="A192" s="41"/>
      <c r="B192" s="42" t="str">
        <f t="shared" si="7"/>
        <v/>
      </c>
      <c r="C192" s="43"/>
      <c r="D192" s="44" t="str">
        <f t="shared" si="204"/>
        <v/>
      </c>
      <c r="E192" s="45" t="str">
        <f t="shared" si="205"/>
        <v/>
      </c>
      <c r="F192" s="51"/>
      <c r="G192" s="51"/>
      <c r="H192" s="47">
        <f>SUMIF('Nhập'!$J$11:$J$19999,$C192,'Nhập'!$M$11:$M$19999)</f>
        <v>0</v>
      </c>
      <c r="I192" s="47">
        <f>SUMIF('Nhập'!$J$11:$J$19999,$C192,'Nhập'!$O$11:$O$19999)</f>
        <v>0</v>
      </c>
      <c r="J192" s="47">
        <f>SUMIF(Xuat!$I$11:$I$19999,$C192,Xuat!$K$11:$K$19999)</f>
        <v>0</v>
      </c>
      <c r="K192" s="47">
        <f>SUMIF(Xuat!$I$11:$I$19999,$C192,Xuat!$K$11:$K$19999)</f>
        <v>0</v>
      </c>
      <c r="L192" s="47">
        <f t="shared" ref="L192:M192" si="368">F192+H192-J192</f>
        <v>0</v>
      </c>
      <c r="M192" s="47">
        <f t="shared" si="368"/>
        <v>0</v>
      </c>
      <c r="N192" s="47">
        <f t="shared" ref="N192:O192" si="369">F192+H192</f>
        <v>0</v>
      </c>
      <c r="O192" s="47">
        <f t="shared" si="369"/>
        <v>0</v>
      </c>
      <c r="P192" s="48" t="str">
        <f t="shared" si="5"/>
        <v/>
      </c>
      <c r="Q192" s="47">
        <f t="shared" si="6"/>
        <v>0</v>
      </c>
      <c r="R192" s="49"/>
      <c r="S192" s="50"/>
      <c r="T192" s="50"/>
      <c r="U192" s="50"/>
      <c r="V192" s="50"/>
      <c r="W192" s="50"/>
      <c r="X192" s="50"/>
      <c r="Y192" s="50"/>
      <c r="Z192" s="50"/>
      <c r="AA192" s="50"/>
    </row>
    <row r="193" ht="18.75" customHeight="1">
      <c r="A193" s="41"/>
      <c r="B193" s="42" t="str">
        <f t="shared" si="7"/>
        <v/>
      </c>
      <c r="C193" s="43"/>
      <c r="D193" s="44" t="str">
        <f t="shared" si="204"/>
        <v/>
      </c>
      <c r="E193" s="45" t="str">
        <f t="shared" si="205"/>
        <v/>
      </c>
      <c r="F193" s="51"/>
      <c r="G193" s="51"/>
      <c r="H193" s="47">
        <f>SUMIF('Nhập'!$J$11:$J$19999,$C193,'Nhập'!$M$11:$M$19999)</f>
        <v>0</v>
      </c>
      <c r="I193" s="47">
        <f>SUMIF('Nhập'!$J$11:$J$19999,$C193,'Nhập'!$O$11:$O$19999)</f>
        <v>0</v>
      </c>
      <c r="J193" s="47">
        <f>SUMIF(Xuat!$I$11:$I$19999,$C193,Xuat!$K$11:$K$19999)</f>
        <v>0</v>
      </c>
      <c r="K193" s="47">
        <f>SUMIF(Xuat!$I$11:$I$19999,$C193,Xuat!$K$11:$K$19999)</f>
        <v>0</v>
      </c>
      <c r="L193" s="47">
        <f t="shared" ref="L193:M193" si="370">F193+H193-J193</f>
        <v>0</v>
      </c>
      <c r="M193" s="47">
        <f t="shared" si="370"/>
        <v>0</v>
      </c>
      <c r="N193" s="47">
        <f t="shared" ref="N193:O193" si="371">F193+H193</f>
        <v>0</v>
      </c>
      <c r="O193" s="47">
        <f t="shared" si="371"/>
        <v>0</v>
      </c>
      <c r="P193" s="48" t="str">
        <f t="shared" si="5"/>
        <v/>
      </c>
      <c r="Q193" s="47">
        <f t="shared" si="6"/>
        <v>0</v>
      </c>
      <c r="R193" s="49"/>
      <c r="S193" s="50"/>
      <c r="T193" s="50"/>
      <c r="U193" s="50"/>
      <c r="V193" s="50"/>
      <c r="W193" s="50"/>
      <c r="X193" s="50"/>
      <c r="Y193" s="50"/>
      <c r="Z193" s="50"/>
      <c r="AA193" s="50"/>
    </row>
    <row r="194" ht="18.75" customHeight="1">
      <c r="A194" s="41"/>
      <c r="B194" s="42" t="str">
        <f t="shared" si="7"/>
        <v/>
      </c>
      <c r="C194" s="43"/>
      <c r="D194" s="44" t="str">
        <f t="shared" si="204"/>
        <v/>
      </c>
      <c r="E194" s="45" t="str">
        <f t="shared" si="205"/>
        <v/>
      </c>
      <c r="F194" s="51"/>
      <c r="G194" s="51"/>
      <c r="H194" s="47">
        <f>SUMIF('Nhập'!$J$11:$J$19999,$C194,'Nhập'!$M$11:$M$19999)</f>
        <v>0</v>
      </c>
      <c r="I194" s="47">
        <f>SUMIF('Nhập'!$J$11:$J$19999,$C194,'Nhập'!$O$11:$O$19999)</f>
        <v>0</v>
      </c>
      <c r="J194" s="47">
        <f>SUMIF(Xuat!$I$11:$I$19999,$C194,Xuat!$K$11:$K$19999)</f>
        <v>0</v>
      </c>
      <c r="K194" s="47">
        <f>SUMIF(Xuat!$I$11:$I$19999,$C194,Xuat!$K$11:$K$19999)</f>
        <v>0</v>
      </c>
      <c r="L194" s="47">
        <f t="shared" ref="L194:M194" si="372">F194+H194-J194</f>
        <v>0</v>
      </c>
      <c r="M194" s="47">
        <f t="shared" si="372"/>
        <v>0</v>
      </c>
      <c r="N194" s="47">
        <f t="shared" ref="N194:O194" si="373">F194+H194</f>
        <v>0</v>
      </c>
      <c r="O194" s="47">
        <f t="shared" si="373"/>
        <v>0</v>
      </c>
      <c r="P194" s="48" t="str">
        <f t="shared" si="5"/>
        <v/>
      </c>
      <c r="Q194" s="47">
        <f t="shared" si="6"/>
        <v>0</v>
      </c>
      <c r="R194" s="49"/>
      <c r="S194" s="50"/>
      <c r="T194" s="50"/>
      <c r="U194" s="50"/>
      <c r="V194" s="50"/>
      <c r="W194" s="50"/>
      <c r="X194" s="50"/>
      <c r="Y194" s="50"/>
      <c r="Z194" s="50"/>
      <c r="AA194" s="50"/>
    </row>
    <row r="195" ht="18.75" customHeight="1">
      <c r="A195" s="41"/>
      <c r="B195" s="42" t="str">
        <f t="shared" si="7"/>
        <v/>
      </c>
      <c r="C195" s="43"/>
      <c r="D195" s="44" t="str">
        <f t="shared" si="204"/>
        <v/>
      </c>
      <c r="E195" s="45" t="str">
        <f t="shared" si="205"/>
        <v/>
      </c>
      <c r="F195" s="51"/>
      <c r="G195" s="51"/>
      <c r="H195" s="47">
        <f>SUMIF('Nhập'!$J$11:$J$19999,$C195,'Nhập'!$M$11:$M$19999)</f>
        <v>0</v>
      </c>
      <c r="I195" s="47">
        <f>SUMIF('Nhập'!$J$11:$J$19999,$C195,'Nhập'!$O$11:$O$19999)</f>
        <v>0</v>
      </c>
      <c r="J195" s="47">
        <f>SUMIF(Xuat!$I$11:$I$19999,$C195,Xuat!$K$11:$K$19999)</f>
        <v>0</v>
      </c>
      <c r="K195" s="47">
        <f>SUMIF(Xuat!$I$11:$I$19999,$C195,Xuat!$K$11:$K$19999)</f>
        <v>0</v>
      </c>
      <c r="L195" s="47">
        <f t="shared" ref="L195:M195" si="374">F195+H195-J195</f>
        <v>0</v>
      </c>
      <c r="M195" s="47">
        <f t="shared" si="374"/>
        <v>0</v>
      </c>
      <c r="N195" s="47">
        <f t="shared" ref="N195:O195" si="375">F195+H195</f>
        <v>0</v>
      </c>
      <c r="O195" s="47">
        <f t="shared" si="375"/>
        <v>0</v>
      </c>
      <c r="P195" s="48" t="str">
        <f t="shared" si="5"/>
        <v/>
      </c>
      <c r="Q195" s="47">
        <f t="shared" si="6"/>
        <v>0</v>
      </c>
      <c r="R195" s="49"/>
      <c r="S195" s="50"/>
      <c r="T195" s="50"/>
      <c r="U195" s="50"/>
      <c r="V195" s="50"/>
      <c r="W195" s="50"/>
      <c r="X195" s="50"/>
      <c r="Y195" s="50"/>
      <c r="Z195" s="50"/>
      <c r="AA195" s="50"/>
    </row>
    <row r="196" ht="18.75" customHeight="1">
      <c r="A196" s="41"/>
      <c r="B196" s="42" t="str">
        <f t="shared" si="7"/>
        <v/>
      </c>
      <c r="C196" s="43"/>
      <c r="D196" s="44" t="str">
        <f t="shared" si="204"/>
        <v/>
      </c>
      <c r="E196" s="45" t="str">
        <f t="shared" si="205"/>
        <v/>
      </c>
      <c r="F196" s="51"/>
      <c r="G196" s="51"/>
      <c r="H196" s="47">
        <f>SUMIF('Nhập'!$J$11:$J$19999,$C196,'Nhập'!$M$11:$M$19999)</f>
        <v>0</v>
      </c>
      <c r="I196" s="47">
        <f>SUMIF('Nhập'!$J$11:$J$19999,$C196,'Nhập'!$O$11:$O$19999)</f>
        <v>0</v>
      </c>
      <c r="J196" s="47">
        <f>SUMIF(Xuat!$I$11:$I$19999,$C196,Xuat!$K$11:$K$19999)</f>
        <v>0</v>
      </c>
      <c r="K196" s="47">
        <f>SUMIF(Xuat!$I$11:$I$19999,$C196,Xuat!$K$11:$K$19999)</f>
        <v>0</v>
      </c>
      <c r="L196" s="47">
        <f t="shared" ref="L196:M196" si="376">F196+H196-J196</f>
        <v>0</v>
      </c>
      <c r="M196" s="47">
        <f t="shared" si="376"/>
        <v>0</v>
      </c>
      <c r="N196" s="47">
        <f t="shared" ref="N196:O196" si="377">F196+H196</f>
        <v>0</v>
      </c>
      <c r="O196" s="47">
        <f t="shared" si="377"/>
        <v>0</v>
      </c>
      <c r="P196" s="48" t="str">
        <f t="shared" si="5"/>
        <v/>
      </c>
      <c r="Q196" s="47">
        <f t="shared" si="6"/>
        <v>0</v>
      </c>
      <c r="R196" s="49"/>
      <c r="S196" s="50"/>
      <c r="T196" s="50"/>
      <c r="U196" s="50"/>
      <c r="V196" s="50"/>
      <c r="W196" s="50"/>
      <c r="X196" s="50"/>
      <c r="Y196" s="50"/>
      <c r="Z196" s="50"/>
      <c r="AA196" s="50"/>
    </row>
    <row r="197" ht="18.75" customHeight="1">
      <c r="A197" s="41"/>
      <c r="B197" s="42" t="str">
        <f t="shared" si="7"/>
        <v/>
      </c>
      <c r="C197" s="43"/>
      <c r="D197" s="44" t="str">
        <f t="shared" si="204"/>
        <v/>
      </c>
      <c r="E197" s="45" t="str">
        <f t="shared" si="205"/>
        <v/>
      </c>
      <c r="F197" s="51"/>
      <c r="G197" s="51"/>
      <c r="H197" s="47">
        <f>SUMIF('Nhập'!$J$11:$J$19999,$C197,'Nhập'!$M$11:$M$19999)</f>
        <v>0</v>
      </c>
      <c r="I197" s="47">
        <f>SUMIF('Nhập'!$J$11:$J$19999,$C197,'Nhập'!$O$11:$O$19999)</f>
        <v>0</v>
      </c>
      <c r="J197" s="47">
        <f>SUMIF(Xuat!$I$11:$I$19999,$C197,Xuat!$K$11:$K$19999)</f>
        <v>0</v>
      </c>
      <c r="K197" s="47">
        <f>SUMIF(Xuat!$I$11:$I$19999,$C197,Xuat!$K$11:$K$19999)</f>
        <v>0</v>
      </c>
      <c r="L197" s="47">
        <f t="shared" ref="L197:M197" si="378">F197+H197-J197</f>
        <v>0</v>
      </c>
      <c r="M197" s="47">
        <f t="shared" si="378"/>
        <v>0</v>
      </c>
      <c r="N197" s="47">
        <f t="shared" ref="N197:O197" si="379">F197+H197</f>
        <v>0</v>
      </c>
      <c r="O197" s="47">
        <f t="shared" si="379"/>
        <v>0</v>
      </c>
      <c r="P197" s="48" t="str">
        <f t="shared" si="5"/>
        <v/>
      </c>
      <c r="Q197" s="47">
        <f t="shared" si="6"/>
        <v>0</v>
      </c>
      <c r="R197" s="49"/>
      <c r="S197" s="50"/>
      <c r="T197" s="50"/>
      <c r="U197" s="50"/>
      <c r="V197" s="50"/>
      <c r="W197" s="50"/>
      <c r="X197" s="50"/>
      <c r="Y197" s="50"/>
      <c r="Z197" s="50"/>
      <c r="AA197" s="50"/>
    </row>
    <row r="198" ht="18.75" customHeight="1">
      <c r="A198" s="41"/>
      <c r="B198" s="42" t="str">
        <f t="shared" si="7"/>
        <v/>
      </c>
      <c r="C198" s="43"/>
      <c r="D198" s="44" t="str">
        <f t="shared" si="204"/>
        <v/>
      </c>
      <c r="E198" s="45" t="str">
        <f t="shared" si="205"/>
        <v/>
      </c>
      <c r="F198" s="51"/>
      <c r="G198" s="51"/>
      <c r="H198" s="47">
        <f>SUMIF('Nhập'!$J$11:$J$19999,$C198,'Nhập'!$M$11:$M$19999)</f>
        <v>0</v>
      </c>
      <c r="I198" s="47">
        <f>SUMIF('Nhập'!$J$11:$J$19999,$C198,'Nhập'!$O$11:$O$19999)</f>
        <v>0</v>
      </c>
      <c r="J198" s="47">
        <f>SUMIF(Xuat!$I$11:$I$19999,$C198,Xuat!$K$11:$K$19999)</f>
        <v>0</v>
      </c>
      <c r="K198" s="47">
        <f>SUMIF(Xuat!$I$11:$I$19999,$C198,Xuat!$K$11:$K$19999)</f>
        <v>0</v>
      </c>
      <c r="L198" s="47">
        <f t="shared" ref="L198:M198" si="380">F198+H198-J198</f>
        <v>0</v>
      </c>
      <c r="M198" s="47">
        <f t="shared" si="380"/>
        <v>0</v>
      </c>
      <c r="N198" s="47">
        <f t="shared" ref="N198:O198" si="381">F198+H198</f>
        <v>0</v>
      </c>
      <c r="O198" s="47">
        <f t="shared" si="381"/>
        <v>0</v>
      </c>
      <c r="P198" s="48" t="str">
        <f t="shared" si="5"/>
        <v/>
      </c>
      <c r="Q198" s="47">
        <f t="shared" si="6"/>
        <v>0</v>
      </c>
      <c r="R198" s="49"/>
      <c r="S198" s="50"/>
      <c r="T198" s="50"/>
      <c r="U198" s="50"/>
      <c r="V198" s="50"/>
      <c r="W198" s="50"/>
      <c r="X198" s="50"/>
      <c r="Y198" s="50"/>
      <c r="Z198" s="50"/>
      <c r="AA198" s="50"/>
    </row>
    <row r="199" ht="18.75" customHeight="1">
      <c r="A199" s="41"/>
      <c r="B199" s="42" t="str">
        <f t="shared" si="7"/>
        <v/>
      </c>
      <c r="C199" s="43"/>
      <c r="D199" s="44" t="str">
        <f t="shared" si="204"/>
        <v/>
      </c>
      <c r="E199" s="45" t="str">
        <f t="shared" si="205"/>
        <v/>
      </c>
      <c r="F199" s="51"/>
      <c r="G199" s="51"/>
      <c r="H199" s="47">
        <f>SUMIF('Nhập'!$J$11:$J$19999,$C199,'Nhập'!$M$11:$M$19999)</f>
        <v>0</v>
      </c>
      <c r="I199" s="47">
        <f>SUMIF('Nhập'!$J$11:$J$19999,$C199,'Nhập'!$O$11:$O$19999)</f>
        <v>0</v>
      </c>
      <c r="J199" s="47">
        <f>SUMIF(Xuat!$I$11:$I$19999,$C199,Xuat!$K$11:$K$19999)</f>
        <v>0</v>
      </c>
      <c r="K199" s="47">
        <f>SUMIF(Xuat!$I$11:$I$19999,$C199,Xuat!$K$11:$K$19999)</f>
        <v>0</v>
      </c>
      <c r="L199" s="47">
        <f t="shared" ref="L199:M199" si="382">F199+H199-J199</f>
        <v>0</v>
      </c>
      <c r="M199" s="47">
        <f t="shared" si="382"/>
        <v>0</v>
      </c>
      <c r="N199" s="47">
        <f t="shared" ref="N199:O199" si="383">F199+H199</f>
        <v>0</v>
      </c>
      <c r="O199" s="47">
        <f t="shared" si="383"/>
        <v>0</v>
      </c>
      <c r="P199" s="48" t="str">
        <f t="shared" si="5"/>
        <v/>
      </c>
      <c r="Q199" s="47">
        <f t="shared" si="6"/>
        <v>0</v>
      </c>
      <c r="R199" s="49"/>
      <c r="S199" s="50"/>
      <c r="T199" s="50"/>
      <c r="U199" s="50"/>
      <c r="V199" s="50"/>
      <c r="W199" s="50"/>
      <c r="X199" s="50"/>
      <c r="Y199" s="50"/>
      <c r="Z199" s="50"/>
      <c r="AA199" s="50"/>
    </row>
    <row r="200" ht="18.75" customHeight="1">
      <c r="A200" s="41"/>
      <c r="B200" s="42" t="str">
        <f t="shared" si="7"/>
        <v/>
      </c>
      <c r="C200" s="43"/>
      <c r="D200" s="44" t="str">
        <f t="shared" si="204"/>
        <v/>
      </c>
      <c r="E200" s="45" t="str">
        <f t="shared" si="205"/>
        <v/>
      </c>
      <c r="F200" s="51"/>
      <c r="G200" s="51"/>
      <c r="H200" s="47">
        <f>SUMIF('Nhập'!$J$11:$J$19999,$C200,'Nhập'!$M$11:$M$19999)</f>
        <v>0</v>
      </c>
      <c r="I200" s="47">
        <f>SUMIF('Nhập'!$J$11:$J$19999,$C200,'Nhập'!$O$11:$O$19999)</f>
        <v>0</v>
      </c>
      <c r="J200" s="47">
        <f>SUMIF(Xuat!$I$11:$I$19999,$C200,Xuat!$K$11:$K$19999)</f>
        <v>0</v>
      </c>
      <c r="K200" s="47">
        <f>SUMIF(Xuat!$I$11:$I$19999,$C200,Xuat!$K$11:$K$19999)</f>
        <v>0</v>
      </c>
      <c r="L200" s="47">
        <f t="shared" ref="L200:M200" si="384">F200+H200-J200</f>
        <v>0</v>
      </c>
      <c r="M200" s="47">
        <f t="shared" si="384"/>
        <v>0</v>
      </c>
      <c r="N200" s="47">
        <f t="shared" ref="N200:O200" si="385">F200+H200</f>
        <v>0</v>
      </c>
      <c r="O200" s="47">
        <f t="shared" si="385"/>
        <v>0</v>
      </c>
      <c r="P200" s="48" t="str">
        <f t="shared" si="5"/>
        <v/>
      </c>
      <c r="Q200" s="47">
        <f t="shared" si="6"/>
        <v>0</v>
      </c>
      <c r="R200" s="49"/>
      <c r="S200" s="50"/>
      <c r="T200" s="50"/>
      <c r="U200" s="50"/>
      <c r="V200" s="50"/>
      <c r="W200" s="50"/>
      <c r="X200" s="50"/>
      <c r="Y200" s="50"/>
      <c r="Z200" s="50"/>
      <c r="AA200" s="50"/>
    </row>
    <row r="201" ht="18.75" customHeight="1">
      <c r="A201" s="41"/>
      <c r="B201" s="42" t="str">
        <f t="shared" si="7"/>
        <v/>
      </c>
      <c r="C201" s="43"/>
      <c r="D201" s="44" t="str">
        <f t="shared" si="204"/>
        <v/>
      </c>
      <c r="E201" s="45" t="str">
        <f t="shared" si="205"/>
        <v/>
      </c>
      <c r="F201" s="51"/>
      <c r="G201" s="51"/>
      <c r="H201" s="47">
        <f>SUMIF('Nhập'!$J$11:$J$19999,$C201,'Nhập'!$M$11:$M$19999)</f>
        <v>0</v>
      </c>
      <c r="I201" s="47">
        <f>SUMIF('Nhập'!$J$11:$J$19999,$C201,'Nhập'!$O$11:$O$19999)</f>
        <v>0</v>
      </c>
      <c r="J201" s="47">
        <f>SUMIF(Xuat!$I$11:$I$19999,$C201,Xuat!$K$11:$K$19999)</f>
        <v>0</v>
      </c>
      <c r="K201" s="47">
        <f>SUMIF(Xuat!$I$11:$I$19999,$C201,Xuat!$K$11:$K$19999)</f>
        <v>0</v>
      </c>
      <c r="L201" s="47">
        <f t="shared" ref="L201:M201" si="386">F201+H201-J201</f>
        <v>0</v>
      </c>
      <c r="M201" s="47">
        <f t="shared" si="386"/>
        <v>0</v>
      </c>
      <c r="N201" s="47">
        <f t="shared" ref="N201:O201" si="387">F201+H201</f>
        <v>0</v>
      </c>
      <c r="O201" s="47">
        <f t="shared" si="387"/>
        <v>0</v>
      </c>
      <c r="P201" s="48" t="str">
        <f t="shared" si="5"/>
        <v/>
      </c>
      <c r="Q201" s="47">
        <f t="shared" si="6"/>
        <v>0</v>
      </c>
      <c r="R201" s="49"/>
      <c r="S201" s="50"/>
      <c r="T201" s="50"/>
      <c r="U201" s="50"/>
      <c r="V201" s="50"/>
      <c r="W201" s="50"/>
      <c r="X201" s="50"/>
      <c r="Y201" s="50"/>
      <c r="Z201" s="50"/>
      <c r="AA201" s="50"/>
    </row>
    <row r="202" ht="18.75" customHeight="1">
      <c r="A202" s="41"/>
      <c r="B202" s="42" t="str">
        <f t="shared" si="7"/>
        <v/>
      </c>
      <c r="C202" s="43"/>
      <c r="D202" s="44" t="str">
        <f t="shared" si="204"/>
        <v/>
      </c>
      <c r="E202" s="45" t="str">
        <f t="shared" si="205"/>
        <v/>
      </c>
      <c r="F202" s="51"/>
      <c r="G202" s="51"/>
      <c r="H202" s="47">
        <f>SUMIF('Nhập'!$J$11:$J$19999,$C202,'Nhập'!$M$11:$M$19999)</f>
        <v>0</v>
      </c>
      <c r="I202" s="47">
        <f>SUMIF('Nhập'!$J$11:$J$19999,$C202,'Nhập'!$O$11:$O$19999)</f>
        <v>0</v>
      </c>
      <c r="J202" s="47">
        <f>SUMIF(Xuat!$I$11:$I$19999,$C202,Xuat!$K$11:$K$19999)</f>
        <v>0</v>
      </c>
      <c r="K202" s="47">
        <f>SUMIF(Xuat!$I$11:$I$19999,$C202,Xuat!$K$11:$K$19999)</f>
        <v>0</v>
      </c>
      <c r="L202" s="47">
        <f t="shared" ref="L202:M202" si="388">F202+H202-J202</f>
        <v>0</v>
      </c>
      <c r="M202" s="47">
        <f t="shared" si="388"/>
        <v>0</v>
      </c>
      <c r="N202" s="47">
        <f t="shared" ref="N202:O202" si="389">F202+H202</f>
        <v>0</v>
      </c>
      <c r="O202" s="47">
        <f t="shared" si="389"/>
        <v>0</v>
      </c>
      <c r="P202" s="48" t="str">
        <f t="shared" si="5"/>
        <v/>
      </c>
      <c r="Q202" s="47">
        <f t="shared" si="6"/>
        <v>0</v>
      </c>
      <c r="R202" s="49"/>
      <c r="S202" s="50"/>
      <c r="T202" s="50"/>
      <c r="U202" s="50"/>
      <c r="V202" s="50"/>
      <c r="W202" s="50"/>
      <c r="X202" s="50"/>
      <c r="Y202" s="50"/>
      <c r="Z202" s="50"/>
      <c r="AA202" s="50"/>
    </row>
    <row r="203" ht="18.75" customHeight="1">
      <c r="A203" s="41"/>
      <c r="B203" s="42" t="str">
        <f t="shared" si="7"/>
        <v/>
      </c>
      <c r="C203" s="43"/>
      <c r="D203" s="44" t="str">
        <f t="shared" si="204"/>
        <v/>
      </c>
      <c r="E203" s="45" t="str">
        <f t="shared" si="205"/>
        <v/>
      </c>
      <c r="F203" s="51"/>
      <c r="G203" s="51"/>
      <c r="H203" s="47">
        <f>SUMIF('Nhập'!$J$11:$J$19999,$C203,'Nhập'!$M$11:$M$19999)</f>
        <v>0</v>
      </c>
      <c r="I203" s="47">
        <f>SUMIF('Nhập'!$J$11:$J$19999,$C203,'Nhập'!$O$11:$O$19999)</f>
        <v>0</v>
      </c>
      <c r="J203" s="47">
        <f>SUMIF(Xuat!$I$11:$I$19999,$C203,Xuat!$K$11:$K$19999)</f>
        <v>0</v>
      </c>
      <c r="K203" s="47">
        <f>SUMIF(Xuat!$I$11:$I$19999,$C203,Xuat!$K$11:$K$19999)</f>
        <v>0</v>
      </c>
      <c r="L203" s="47">
        <f t="shared" ref="L203:M203" si="390">F203+H203-J203</f>
        <v>0</v>
      </c>
      <c r="M203" s="47">
        <f t="shared" si="390"/>
        <v>0</v>
      </c>
      <c r="N203" s="47">
        <f t="shared" ref="N203:O203" si="391">F203+H203</f>
        <v>0</v>
      </c>
      <c r="O203" s="47">
        <f t="shared" si="391"/>
        <v>0</v>
      </c>
      <c r="P203" s="48" t="str">
        <f t="shared" si="5"/>
        <v/>
      </c>
      <c r="Q203" s="47">
        <f t="shared" si="6"/>
        <v>0</v>
      </c>
      <c r="R203" s="49"/>
      <c r="S203" s="50"/>
      <c r="T203" s="50"/>
      <c r="U203" s="50"/>
      <c r="V203" s="50"/>
      <c r="W203" s="50"/>
      <c r="X203" s="50"/>
      <c r="Y203" s="50"/>
      <c r="Z203" s="50"/>
      <c r="AA203" s="50"/>
    </row>
    <row r="204" ht="18.75" customHeight="1">
      <c r="A204" s="41"/>
      <c r="B204" s="42" t="str">
        <f t="shared" si="7"/>
        <v/>
      </c>
      <c r="C204" s="43"/>
      <c r="D204" s="44" t="str">
        <f t="shared" si="204"/>
        <v/>
      </c>
      <c r="E204" s="45" t="str">
        <f t="shared" si="205"/>
        <v/>
      </c>
      <c r="F204" s="51"/>
      <c r="G204" s="51"/>
      <c r="H204" s="47">
        <f>SUMIF('Nhập'!$J$11:$J$19999,$C204,'Nhập'!$M$11:$M$19999)</f>
        <v>0</v>
      </c>
      <c r="I204" s="47">
        <f>SUMIF('Nhập'!$J$11:$J$19999,$C204,'Nhập'!$O$11:$O$19999)</f>
        <v>0</v>
      </c>
      <c r="J204" s="47">
        <f>SUMIF(Xuat!$I$11:$I$19999,$C204,Xuat!$K$11:$K$19999)</f>
        <v>0</v>
      </c>
      <c r="K204" s="47">
        <f>SUMIF(Xuat!$I$11:$I$19999,$C204,Xuat!$K$11:$K$19999)</f>
        <v>0</v>
      </c>
      <c r="L204" s="47">
        <f t="shared" ref="L204:M204" si="392">F204+H204-J204</f>
        <v>0</v>
      </c>
      <c r="M204" s="47">
        <f t="shared" si="392"/>
        <v>0</v>
      </c>
      <c r="N204" s="47">
        <f t="shared" ref="N204:O204" si="393">F204+H204</f>
        <v>0</v>
      </c>
      <c r="O204" s="47">
        <f t="shared" si="393"/>
        <v>0</v>
      </c>
      <c r="P204" s="48" t="str">
        <f t="shared" si="5"/>
        <v/>
      </c>
      <c r="Q204" s="47">
        <f t="shared" si="6"/>
        <v>0</v>
      </c>
      <c r="R204" s="49"/>
      <c r="S204" s="50"/>
      <c r="T204" s="50"/>
      <c r="U204" s="50"/>
      <c r="V204" s="50"/>
      <c r="W204" s="50"/>
      <c r="X204" s="50"/>
      <c r="Y204" s="50"/>
      <c r="Z204" s="50"/>
      <c r="AA204" s="50"/>
    </row>
    <row r="205" ht="18.75" customHeight="1">
      <c r="A205" s="41"/>
      <c r="B205" s="42" t="str">
        <f t="shared" si="7"/>
        <v/>
      </c>
      <c r="C205" s="43"/>
      <c r="D205" s="44" t="str">
        <f t="shared" si="204"/>
        <v/>
      </c>
      <c r="E205" s="45" t="str">
        <f t="shared" si="205"/>
        <v/>
      </c>
      <c r="F205" s="51"/>
      <c r="G205" s="51"/>
      <c r="H205" s="47">
        <f>SUMIF('Nhập'!$J$11:$J$19999,$C205,'Nhập'!$M$11:$M$19999)</f>
        <v>0</v>
      </c>
      <c r="I205" s="47">
        <f>SUMIF('Nhập'!$J$11:$J$19999,$C205,'Nhập'!$O$11:$O$19999)</f>
        <v>0</v>
      </c>
      <c r="J205" s="47">
        <f>SUMIF(Xuat!$I$11:$I$19999,$C205,Xuat!$K$11:$K$19999)</f>
        <v>0</v>
      </c>
      <c r="K205" s="47">
        <f>SUMIF(Xuat!$I$11:$I$19999,$C205,Xuat!$K$11:$K$19999)</f>
        <v>0</v>
      </c>
      <c r="L205" s="47">
        <f t="shared" ref="L205:M205" si="394">F205+H205-J205</f>
        <v>0</v>
      </c>
      <c r="M205" s="47">
        <f t="shared" si="394"/>
        <v>0</v>
      </c>
      <c r="N205" s="47">
        <f t="shared" ref="N205:O205" si="395">F205+H205</f>
        <v>0</v>
      </c>
      <c r="O205" s="47">
        <f t="shared" si="395"/>
        <v>0</v>
      </c>
      <c r="P205" s="48" t="str">
        <f t="shared" si="5"/>
        <v/>
      </c>
      <c r="Q205" s="47">
        <f t="shared" si="6"/>
        <v>0</v>
      </c>
      <c r="R205" s="49"/>
      <c r="S205" s="50"/>
      <c r="T205" s="50"/>
      <c r="U205" s="50"/>
      <c r="V205" s="50"/>
      <c r="W205" s="50"/>
      <c r="X205" s="50"/>
      <c r="Y205" s="50"/>
      <c r="Z205" s="50"/>
      <c r="AA205" s="50"/>
    </row>
    <row r="206" ht="18.75" customHeight="1">
      <c r="A206" s="41"/>
      <c r="B206" s="42" t="str">
        <f t="shared" si="7"/>
        <v/>
      </c>
      <c r="C206" s="43"/>
      <c r="D206" s="44" t="str">
        <f t="shared" si="204"/>
        <v/>
      </c>
      <c r="E206" s="45" t="str">
        <f t="shared" si="205"/>
        <v/>
      </c>
      <c r="F206" s="51"/>
      <c r="G206" s="51"/>
      <c r="H206" s="47">
        <f>SUMIF('Nhập'!$J$11:$J$19999,$C206,'Nhập'!$M$11:$M$19999)</f>
        <v>0</v>
      </c>
      <c r="I206" s="47">
        <f>SUMIF('Nhập'!$J$11:$J$19999,$C206,'Nhập'!$O$11:$O$19999)</f>
        <v>0</v>
      </c>
      <c r="J206" s="47">
        <f>SUMIF(Xuat!$I$11:$I$19999,$C206,Xuat!$K$11:$K$19999)</f>
        <v>0</v>
      </c>
      <c r="K206" s="47">
        <f>SUMIF(Xuat!$I$11:$I$19999,$C206,Xuat!$K$11:$K$19999)</f>
        <v>0</v>
      </c>
      <c r="L206" s="47">
        <f t="shared" ref="L206:M206" si="396">F206+H206-J206</f>
        <v>0</v>
      </c>
      <c r="M206" s="47">
        <f t="shared" si="396"/>
        <v>0</v>
      </c>
      <c r="N206" s="47">
        <f t="shared" ref="N206:O206" si="397">F206+H206</f>
        <v>0</v>
      </c>
      <c r="O206" s="47">
        <f t="shared" si="397"/>
        <v>0</v>
      </c>
      <c r="P206" s="48" t="str">
        <f t="shared" si="5"/>
        <v/>
      </c>
      <c r="Q206" s="47">
        <f t="shared" si="6"/>
        <v>0</v>
      </c>
      <c r="R206" s="49"/>
      <c r="S206" s="50"/>
      <c r="T206" s="50"/>
      <c r="U206" s="50"/>
      <c r="V206" s="50"/>
      <c r="W206" s="50"/>
      <c r="X206" s="50"/>
      <c r="Y206" s="50"/>
      <c r="Z206" s="50"/>
      <c r="AA206" s="50"/>
    </row>
    <row r="207" ht="18.75" customHeight="1">
      <c r="A207" s="41"/>
      <c r="B207" s="42" t="str">
        <f t="shared" si="7"/>
        <v/>
      </c>
      <c r="C207" s="43"/>
      <c r="D207" s="44" t="str">
        <f t="shared" si="204"/>
        <v/>
      </c>
      <c r="E207" s="45" t="str">
        <f t="shared" si="205"/>
        <v/>
      </c>
      <c r="F207" s="51"/>
      <c r="G207" s="51"/>
      <c r="H207" s="47">
        <f>SUMIF('Nhập'!$J$11:$J$19999,$C207,'Nhập'!$M$11:$M$19999)</f>
        <v>0</v>
      </c>
      <c r="I207" s="47">
        <f>SUMIF('Nhập'!$J$11:$J$19999,$C207,'Nhập'!$O$11:$O$19999)</f>
        <v>0</v>
      </c>
      <c r="J207" s="47">
        <f>SUMIF(Xuat!$I$11:$I$19999,$C207,Xuat!$K$11:$K$19999)</f>
        <v>0</v>
      </c>
      <c r="K207" s="47">
        <f>SUMIF(Xuat!$I$11:$I$19999,$C207,Xuat!$K$11:$K$19999)</f>
        <v>0</v>
      </c>
      <c r="L207" s="47">
        <f t="shared" ref="L207:M207" si="398">F207+H207-J207</f>
        <v>0</v>
      </c>
      <c r="M207" s="47">
        <f t="shared" si="398"/>
        <v>0</v>
      </c>
      <c r="N207" s="47">
        <f t="shared" ref="N207:O207" si="399">F207+H207</f>
        <v>0</v>
      </c>
      <c r="O207" s="47">
        <f t="shared" si="399"/>
        <v>0</v>
      </c>
      <c r="P207" s="48" t="str">
        <f t="shared" si="5"/>
        <v/>
      </c>
      <c r="Q207" s="47">
        <f t="shared" si="6"/>
        <v>0</v>
      </c>
      <c r="R207" s="49"/>
      <c r="S207" s="50"/>
      <c r="T207" s="50"/>
      <c r="U207" s="50"/>
      <c r="V207" s="50"/>
      <c r="W207" s="50"/>
      <c r="X207" s="50"/>
      <c r="Y207" s="50"/>
      <c r="Z207" s="50"/>
      <c r="AA207" s="50"/>
    </row>
    <row r="208" ht="18.75" customHeight="1">
      <c r="A208" s="41"/>
      <c r="B208" s="42" t="str">
        <f t="shared" si="7"/>
        <v/>
      </c>
      <c r="C208" s="43"/>
      <c r="D208" s="44" t="str">
        <f t="shared" si="204"/>
        <v/>
      </c>
      <c r="E208" s="45" t="str">
        <f t="shared" si="205"/>
        <v/>
      </c>
      <c r="F208" s="51"/>
      <c r="G208" s="51"/>
      <c r="H208" s="47">
        <f>SUMIF('Nhập'!$J$11:$J$19999,$C208,'Nhập'!$M$11:$M$19999)</f>
        <v>0</v>
      </c>
      <c r="I208" s="47">
        <f>SUMIF('Nhập'!$J$11:$J$19999,$C208,'Nhập'!$O$11:$O$19999)</f>
        <v>0</v>
      </c>
      <c r="J208" s="47">
        <f>SUMIF(Xuat!$I$11:$I$19999,$C208,Xuat!$K$11:$K$19999)</f>
        <v>0</v>
      </c>
      <c r="K208" s="47">
        <f>SUMIF(Xuat!$I$11:$I$19999,$C208,Xuat!$K$11:$K$19999)</f>
        <v>0</v>
      </c>
      <c r="L208" s="47">
        <f t="shared" ref="L208:M208" si="400">F208+H208-J208</f>
        <v>0</v>
      </c>
      <c r="M208" s="47">
        <f t="shared" si="400"/>
        <v>0</v>
      </c>
      <c r="N208" s="47">
        <f t="shared" ref="N208:O208" si="401">F208+H208</f>
        <v>0</v>
      </c>
      <c r="O208" s="47">
        <f t="shared" si="401"/>
        <v>0</v>
      </c>
      <c r="P208" s="48" t="str">
        <f t="shared" si="5"/>
        <v/>
      </c>
      <c r="Q208" s="47">
        <f t="shared" si="6"/>
        <v>0</v>
      </c>
      <c r="R208" s="49"/>
      <c r="S208" s="50"/>
      <c r="T208" s="50"/>
      <c r="U208" s="50"/>
      <c r="V208" s="50"/>
      <c r="W208" s="50"/>
      <c r="X208" s="50"/>
      <c r="Y208" s="50"/>
      <c r="Z208" s="50"/>
      <c r="AA208" s="50"/>
    </row>
    <row r="209" ht="18.75" customHeight="1">
      <c r="A209" s="41"/>
      <c r="B209" s="42" t="str">
        <f t="shared" si="7"/>
        <v/>
      </c>
      <c r="C209" s="43"/>
      <c r="D209" s="44" t="str">
        <f t="shared" si="204"/>
        <v/>
      </c>
      <c r="E209" s="45" t="str">
        <f t="shared" si="205"/>
        <v/>
      </c>
      <c r="F209" s="51"/>
      <c r="G209" s="51"/>
      <c r="H209" s="47">
        <f>SUMIF('Nhập'!$J$11:$J$19999,$C209,'Nhập'!$M$11:$M$19999)</f>
        <v>0</v>
      </c>
      <c r="I209" s="47">
        <f>SUMIF('Nhập'!$J$11:$J$19999,$C209,'Nhập'!$O$11:$O$19999)</f>
        <v>0</v>
      </c>
      <c r="J209" s="47">
        <f>SUMIF(Xuat!$I$11:$I$19999,$C209,Xuat!$K$11:$K$19999)</f>
        <v>0</v>
      </c>
      <c r="K209" s="47">
        <f>SUMIF(Xuat!$I$11:$I$19999,$C209,Xuat!$K$11:$K$19999)</f>
        <v>0</v>
      </c>
      <c r="L209" s="47">
        <f t="shared" ref="L209:M209" si="402">F209+H209-J209</f>
        <v>0</v>
      </c>
      <c r="M209" s="47">
        <f t="shared" si="402"/>
        <v>0</v>
      </c>
      <c r="N209" s="47">
        <f t="shared" ref="N209:O209" si="403">F209+H209</f>
        <v>0</v>
      </c>
      <c r="O209" s="47">
        <f t="shared" si="403"/>
        <v>0</v>
      </c>
      <c r="P209" s="48" t="str">
        <f t="shared" si="5"/>
        <v/>
      </c>
      <c r="Q209" s="47">
        <f t="shared" si="6"/>
        <v>0</v>
      </c>
      <c r="R209" s="49"/>
      <c r="S209" s="50"/>
      <c r="T209" s="50"/>
      <c r="U209" s="50"/>
      <c r="V209" s="50"/>
      <c r="W209" s="50"/>
      <c r="X209" s="50"/>
      <c r="Y209" s="50"/>
      <c r="Z209" s="50"/>
      <c r="AA209" s="50"/>
    </row>
    <row r="210" ht="18.75" customHeight="1">
      <c r="A210" s="41"/>
      <c r="B210" s="42" t="str">
        <f t="shared" si="7"/>
        <v/>
      </c>
      <c r="C210" s="43"/>
      <c r="D210" s="44" t="str">
        <f t="shared" si="204"/>
        <v/>
      </c>
      <c r="E210" s="45" t="str">
        <f t="shared" si="205"/>
        <v/>
      </c>
      <c r="F210" s="51"/>
      <c r="G210" s="51"/>
      <c r="H210" s="47">
        <f>SUMIF('Nhập'!$J$11:$J$19999,$C210,'Nhập'!$M$11:$M$19999)</f>
        <v>0</v>
      </c>
      <c r="I210" s="47">
        <f>SUMIF('Nhập'!$J$11:$J$19999,$C210,'Nhập'!$O$11:$O$19999)</f>
        <v>0</v>
      </c>
      <c r="J210" s="47">
        <f>SUMIF(Xuat!$I$11:$I$19999,$C210,Xuat!$K$11:$K$19999)</f>
        <v>0</v>
      </c>
      <c r="K210" s="47">
        <f>SUMIF(Xuat!$I$11:$I$19999,$C210,Xuat!$K$11:$K$19999)</f>
        <v>0</v>
      </c>
      <c r="L210" s="47">
        <f t="shared" ref="L210:M210" si="404">F210+H210-J210</f>
        <v>0</v>
      </c>
      <c r="M210" s="47">
        <f t="shared" si="404"/>
        <v>0</v>
      </c>
      <c r="N210" s="47">
        <f t="shared" ref="N210:O210" si="405">F210+H210</f>
        <v>0</v>
      </c>
      <c r="O210" s="47">
        <f t="shared" si="405"/>
        <v>0</v>
      </c>
      <c r="P210" s="48" t="str">
        <f t="shared" si="5"/>
        <v/>
      </c>
      <c r="Q210" s="47">
        <f t="shared" si="6"/>
        <v>0</v>
      </c>
      <c r="R210" s="49"/>
      <c r="S210" s="50"/>
      <c r="T210" s="50"/>
      <c r="U210" s="50"/>
      <c r="V210" s="50"/>
      <c r="W210" s="50"/>
      <c r="X210" s="50"/>
      <c r="Y210" s="50"/>
      <c r="Z210" s="50"/>
      <c r="AA210" s="50"/>
    </row>
    <row r="211" ht="18.75" customHeight="1">
      <c r="A211" s="41"/>
      <c r="B211" s="42" t="str">
        <f t="shared" si="7"/>
        <v/>
      </c>
      <c r="C211" s="43"/>
      <c r="D211" s="44" t="str">
        <f t="shared" si="204"/>
        <v/>
      </c>
      <c r="E211" s="45" t="str">
        <f t="shared" si="205"/>
        <v/>
      </c>
      <c r="F211" s="51"/>
      <c r="G211" s="51"/>
      <c r="H211" s="47">
        <f>SUMIF('Nhập'!$J$11:$J$19999,$C211,'Nhập'!$M$11:$M$19999)</f>
        <v>0</v>
      </c>
      <c r="I211" s="47">
        <f>SUMIF('Nhập'!$J$11:$J$19999,$C211,'Nhập'!$O$11:$O$19999)</f>
        <v>0</v>
      </c>
      <c r="J211" s="47">
        <f>SUMIF(Xuat!$I$11:$I$19999,$C211,Xuat!$K$11:$K$19999)</f>
        <v>0</v>
      </c>
      <c r="K211" s="47">
        <f>SUMIF(Xuat!$I$11:$I$19999,$C211,Xuat!$K$11:$K$19999)</f>
        <v>0</v>
      </c>
      <c r="L211" s="47">
        <f t="shared" ref="L211:M211" si="406">F211+H211-J211</f>
        <v>0</v>
      </c>
      <c r="M211" s="47">
        <f t="shared" si="406"/>
        <v>0</v>
      </c>
      <c r="N211" s="47">
        <f t="shared" ref="N211:O211" si="407">F211+H211</f>
        <v>0</v>
      </c>
      <c r="O211" s="47">
        <f t="shared" si="407"/>
        <v>0</v>
      </c>
      <c r="P211" s="48" t="str">
        <f t="shared" si="5"/>
        <v/>
      </c>
      <c r="Q211" s="47">
        <f t="shared" si="6"/>
        <v>0</v>
      </c>
      <c r="R211" s="49"/>
      <c r="S211" s="50"/>
      <c r="T211" s="50"/>
      <c r="U211" s="50"/>
      <c r="V211" s="50"/>
      <c r="W211" s="50"/>
      <c r="X211" s="50"/>
      <c r="Y211" s="50"/>
      <c r="Z211" s="50"/>
      <c r="AA211" s="50"/>
    </row>
    <row r="212" ht="18.75" customHeight="1">
      <c r="A212" s="41"/>
      <c r="B212" s="42" t="str">
        <f t="shared" si="7"/>
        <v/>
      </c>
      <c r="C212" s="43"/>
      <c r="D212" s="44" t="str">
        <f t="shared" si="204"/>
        <v/>
      </c>
      <c r="E212" s="45" t="str">
        <f t="shared" si="205"/>
        <v/>
      </c>
      <c r="F212" s="51"/>
      <c r="G212" s="51"/>
      <c r="H212" s="47">
        <f>SUMIF('Nhập'!$J$11:$J$19999,$C212,'Nhập'!$M$11:$M$19999)</f>
        <v>0</v>
      </c>
      <c r="I212" s="47">
        <f>SUMIF('Nhập'!$J$11:$J$19999,$C212,'Nhập'!$O$11:$O$19999)</f>
        <v>0</v>
      </c>
      <c r="J212" s="47">
        <f>SUMIF(Xuat!$I$11:$I$19999,$C212,Xuat!$K$11:$K$19999)</f>
        <v>0</v>
      </c>
      <c r="K212" s="47">
        <f>SUMIF(Xuat!$I$11:$I$19999,$C212,Xuat!$K$11:$K$19999)</f>
        <v>0</v>
      </c>
      <c r="L212" s="47">
        <f t="shared" ref="L212:M212" si="408">F212+H212-J212</f>
        <v>0</v>
      </c>
      <c r="M212" s="47">
        <f t="shared" si="408"/>
        <v>0</v>
      </c>
      <c r="N212" s="47">
        <f t="shared" ref="N212:O212" si="409">F212+H212</f>
        <v>0</v>
      </c>
      <c r="O212" s="47">
        <f t="shared" si="409"/>
        <v>0</v>
      </c>
      <c r="P212" s="48" t="str">
        <f t="shared" si="5"/>
        <v/>
      </c>
      <c r="Q212" s="47">
        <f t="shared" si="6"/>
        <v>0</v>
      </c>
      <c r="R212" s="49"/>
      <c r="S212" s="50"/>
      <c r="T212" s="50"/>
      <c r="U212" s="50"/>
      <c r="V212" s="50"/>
      <c r="W212" s="50"/>
      <c r="X212" s="50"/>
      <c r="Y212" s="50"/>
      <c r="Z212" s="50"/>
      <c r="AA212" s="50"/>
    </row>
    <row r="213" ht="18.75" customHeight="1">
      <c r="A213" s="41"/>
      <c r="B213" s="42" t="str">
        <f t="shared" si="7"/>
        <v/>
      </c>
      <c r="C213" s="43"/>
      <c r="D213" s="44" t="str">
        <f t="shared" si="204"/>
        <v/>
      </c>
      <c r="E213" s="45" t="str">
        <f t="shared" si="205"/>
        <v/>
      </c>
      <c r="F213" s="51"/>
      <c r="G213" s="51"/>
      <c r="H213" s="47">
        <f>SUMIF('Nhập'!$J$11:$J$19999,$C213,'Nhập'!$M$11:$M$19999)</f>
        <v>0</v>
      </c>
      <c r="I213" s="47">
        <f>SUMIF('Nhập'!$J$11:$J$19999,$C213,'Nhập'!$O$11:$O$19999)</f>
        <v>0</v>
      </c>
      <c r="J213" s="47">
        <f>SUMIF(Xuat!$I$11:$I$19999,$C213,Xuat!$K$11:$K$19999)</f>
        <v>0</v>
      </c>
      <c r="K213" s="47">
        <f>SUMIF(Xuat!$I$11:$I$19999,$C213,Xuat!$K$11:$K$19999)</f>
        <v>0</v>
      </c>
      <c r="L213" s="47">
        <f t="shared" ref="L213:M213" si="410">F213+H213-J213</f>
        <v>0</v>
      </c>
      <c r="M213" s="47">
        <f t="shared" si="410"/>
        <v>0</v>
      </c>
      <c r="N213" s="47">
        <f t="shared" ref="N213:O213" si="411">F213+H213</f>
        <v>0</v>
      </c>
      <c r="O213" s="47">
        <f t="shared" si="411"/>
        <v>0</v>
      </c>
      <c r="P213" s="48" t="str">
        <f t="shared" si="5"/>
        <v/>
      </c>
      <c r="Q213" s="47">
        <f t="shared" si="6"/>
        <v>0</v>
      </c>
      <c r="R213" s="49"/>
      <c r="S213" s="50"/>
      <c r="T213" s="50"/>
      <c r="U213" s="50"/>
      <c r="V213" s="50"/>
      <c r="W213" s="50"/>
      <c r="X213" s="50"/>
      <c r="Y213" s="50"/>
      <c r="Z213" s="50"/>
      <c r="AA213" s="50"/>
    </row>
    <row r="214" ht="18.75" customHeight="1">
      <c r="A214" s="41"/>
      <c r="B214" s="42" t="str">
        <f t="shared" si="7"/>
        <v/>
      </c>
      <c r="C214" s="43"/>
      <c r="D214" s="44" t="str">
        <f t="shared" si="204"/>
        <v/>
      </c>
      <c r="E214" s="45" t="str">
        <f t="shared" si="205"/>
        <v/>
      </c>
      <c r="F214" s="51"/>
      <c r="G214" s="51"/>
      <c r="H214" s="47">
        <f>SUMIF('Nhập'!$J$11:$J$19999,$C214,'Nhập'!$M$11:$M$19999)</f>
        <v>0</v>
      </c>
      <c r="I214" s="47">
        <f>SUMIF('Nhập'!$J$11:$J$19999,$C214,'Nhập'!$O$11:$O$19999)</f>
        <v>0</v>
      </c>
      <c r="J214" s="47">
        <f>SUMIF(Xuat!$I$11:$I$19999,$C214,Xuat!$K$11:$K$19999)</f>
        <v>0</v>
      </c>
      <c r="K214" s="47">
        <f>SUMIF(Xuat!$I$11:$I$19999,$C214,Xuat!$K$11:$K$19999)</f>
        <v>0</v>
      </c>
      <c r="L214" s="47">
        <f t="shared" ref="L214:M214" si="412">F214+H214-J214</f>
        <v>0</v>
      </c>
      <c r="M214" s="47">
        <f t="shared" si="412"/>
        <v>0</v>
      </c>
      <c r="N214" s="47">
        <f t="shared" ref="N214:O214" si="413">F214+H214</f>
        <v>0</v>
      </c>
      <c r="O214" s="47">
        <f t="shared" si="413"/>
        <v>0</v>
      </c>
      <c r="P214" s="48" t="str">
        <f t="shared" si="5"/>
        <v/>
      </c>
      <c r="Q214" s="47">
        <f t="shared" si="6"/>
        <v>0</v>
      </c>
      <c r="R214" s="49"/>
      <c r="S214" s="50"/>
      <c r="T214" s="50"/>
      <c r="U214" s="50"/>
      <c r="V214" s="50"/>
      <c r="W214" s="50"/>
      <c r="X214" s="50"/>
      <c r="Y214" s="50"/>
      <c r="Z214" s="50"/>
      <c r="AA214" s="50"/>
    </row>
    <row r="215" ht="18.75" customHeight="1">
      <c r="A215" s="41"/>
      <c r="B215" s="42" t="str">
        <f t="shared" si="7"/>
        <v/>
      </c>
      <c r="C215" s="43"/>
      <c r="D215" s="44" t="str">
        <f t="shared" si="204"/>
        <v/>
      </c>
      <c r="E215" s="45" t="str">
        <f t="shared" si="205"/>
        <v/>
      </c>
      <c r="F215" s="51"/>
      <c r="G215" s="51"/>
      <c r="H215" s="47">
        <f>SUMIF('Nhập'!$J$11:$J$19999,$C215,'Nhập'!$M$11:$M$19999)</f>
        <v>0</v>
      </c>
      <c r="I215" s="47">
        <f>SUMIF('Nhập'!$J$11:$J$19999,$C215,'Nhập'!$O$11:$O$19999)</f>
        <v>0</v>
      </c>
      <c r="J215" s="47">
        <f>SUMIF(Xuat!$I$11:$I$19999,$C215,Xuat!$K$11:$K$19999)</f>
        <v>0</v>
      </c>
      <c r="K215" s="47">
        <f>SUMIF(Xuat!$I$11:$I$19999,$C215,Xuat!$K$11:$K$19999)</f>
        <v>0</v>
      </c>
      <c r="L215" s="47">
        <f t="shared" ref="L215:M215" si="414">F215+H215-J215</f>
        <v>0</v>
      </c>
      <c r="M215" s="47">
        <f t="shared" si="414"/>
        <v>0</v>
      </c>
      <c r="N215" s="47">
        <f t="shared" ref="N215:O215" si="415">F215+H215</f>
        <v>0</v>
      </c>
      <c r="O215" s="47">
        <f t="shared" si="415"/>
        <v>0</v>
      </c>
      <c r="P215" s="48" t="str">
        <f t="shared" si="5"/>
        <v/>
      </c>
      <c r="Q215" s="47">
        <f t="shared" si="6"/>
        <v>0</v>
      </c>
      <c r="R215" s="49"/>
      <c r="S215" s="50"/>
      <c r="T215" s="50"/>
      <c r="U215" s="50"/>
      <c r="V215" s="50"/>
      <c r="W215" s="50"/>
      <c r="X215" s="50"/>
      <c r="Y215" s="50"/>
      <c r="Z215" s="50"/>
      <c r="AA215" s="50"/>
    </row>
    <row r="216" ht="18.75" customHeight="1">
      <c r="A216" s="41"/>
      <c r="B216" s="42" t="str">
        <f t="shared" si="7"/>
        <v/>
      </c>
      <c r="C216" s="43"/>
      <c r="D216" s="44" t="str">
        <f t="shared" si="204"/>
        <v/>
      </c>
      <c r="E216" s="45" t="str">
        <f t="shared" si="205"/>
        <v/>
      </c>
      <c r="F216" s="51"/>
      <c r="G216" s="51"/>
      <c r="H216" s="47">
        <f>SUMIF('Nhập'!$J$11:$J$19999,$C216,'Nhập'!$M$11:$M$19999)</f>
        <v>0</v>
      </c>
      <c r="I216" s="47">
        <f>SUMIF('Nhập'!$J$11:$J$19999,$C216,'Nhập'!$O$11:$O$19999)</f>
        <v>0</v>
      </c>
      <c r="J216" s="47">
        <f>SUMIF(Xuat!$I$11:$I$19999,$C216,Xuat!$K$11:$K$19999)</f>
        <v>0</v>
      </c>
      <c r="K216" s="47">
        <f>SUMIF(Xuat!$I$11:$I$19999,$C216,Xuat!$K$11:$K$19999)</f>
        <v>0</v>
      </c>
      <c r="L216" s="47">
        <f t="shared" ref="L216:M216" si="416">F216+H216-J216</f>
        <v>0</v>
      </c>
      <c r="M216" s="47">
        <f t="shared" si="416"/>
        <v>0</v>
      </c>
      <c r="N216" s="47">
        <f t="shared" ref="N216:O216" si="417">F216+H216</f>
        <v>0</v>
      </c>
      <c r="O216" s="47">
        <f t="shared" si="417"/>
        <v>0</v>
      </c>
      <c r="P216" s="48" t="str">
        <f t="shared" si="5"/>
        <v/>
      </c>
      <c r="Q216" s="47">
        <f t="shared" si="6"/>
        <v>0</v>
      </c>
      <c r="R216" s="49"/>
      <c r="S216" s="50"/>
      <c r="T216" s="50"/>
      <c r="U216" s="50"/>
      <c r="V216" s="50"/>
      <c r="W216" s="50"/>
      <c r="X216" s="50"/>
      <c r="Y216" s="50"/>
      <c r="Z216" s="50"/>
      <c r="AA216" s="50"/>
    </row>
    <row r="217" ht="18.75" customHeight="1">
      <c r="A217" s="41"/>
      <c r="B217" s="42" t="str">
        <f t="shared" si="7"/>
        <v/>
      </c>
      <c r="C217" s="43"/>
      <c r="D217" s="44" t="str">
        <f t="shared" si="204"/>
        <v/>
      </c>
      <c r="E217" s="45" t="str">
        <f t="shared" si="205"/>
        <v/>
      </c>
      <c r="F217" s="51"/>
      <c r="G217" s="51"/>
      <c r="H217" s="47">
        <f>SUMIF('Nhập'!$J$11:$J$19999,$C217,'Nhập'!$M$11:$M$19999)</f>
        <v>0</v>
      </c>
      <c r="I217" s="47">
        <f>SUMIF('Nhập'!$J$11:$J$19999,$C217,'Nhập'!$O$11:$O$19999)</f>
        <v>0</v>
      </c>
      <c r="J217" s="47">
        <f>SUMIF(Xuat!$I$11:$I$19999,$C217,Xuat!$K$11:$K$19999)</f>
        <v>0</v>
      </c>
      <c r="K217" s="47">
        <f>SUMIF(Xuat!$I$11:$I$19999,$C217,Xuat!$K$11:$K$19999)</f>
        <v>0</v>
      </c>
      <c r="L217" s="47">
        <f t="shared" ref="L217:M217" si="418">F217+H217-J217</f>
        <v>0</v>
      </c>
      <c r="M217" s="47">
        <f t="shared" si="418"/>
        <v>0</v>
      </c>
      <c r="N217" s="47">
        <f t="shared" ref="N217:O217" si="419">F217+H217</f>
        <v>0</v>
      </c>
      <c r="O217" s="47">
        <f t="shared" si="419"/>
        <v>0</v>
      </c>
      <c r="P217" s="48" t="str">
        <f t="shared" si="5"/>
        <v/>
      </c>
      <c r="Q217" s="47">
        <f t="shared" si="6"/>
        <v>0</v>
      </c>
      <c r="R217" s="49"/>
      <c r="S217" s="50"/>
      <c r="T217" s="50"/>
      <c r="U217" s="50"/>
      <c r="V217" s="50"/>
      <c r="W217" s="50"/>
      <c r="X217" s="50"/>
      <c r="Y217" s="50"/>
      <c r="Z217" s="50"/>
      <c r="AA217" s="50"/>
    </row>
    <row r="218" ht="18.75" customHeight="1">
      <c r="A218" s="41"/>
      <c r="B218" s="42" t="str">
        <f t="shared" si="7"/>
        <v/>
      </c>
      <c r="C218" s="43"/>
      <c r="D218" s="44" t="str">
        <f t="shared" si="204"/>
        <v/>
      </c>
      <c r="E218" s="45" t="str">
        <f t="shared" si="205"/>
        <v/>
      </c>
      <c r="F218" s="51"/>
      <c r="G218" s="51"/>
      <c r="H218" s="47">
        <f>SUMIF('Nhập'!$J$11:$J$19999,$C218,'Nhập'!$M$11:$M$19999)</f>
        <v>0</v>
      </c>
      <c r="I218" s="47">
        <f>SUMIF('Nhập'!$J$11:$J$19999,$C218,'Nhập'!$O$11:$O$19999)</f>
        <v>0</v>
      </c>
      <c r="J218" s="47">
        <f>SUMIF(Xuat!$I$11:$I$19999,$C218,Xuat!$K$11:$K$19999)</f>
        <v>0</v>
      </c>
      <c r="K218" s="47">
        <f>SUMIF(Xuat!$I$11:$I$19999,$C218,Xuat!$K$11:$K$19999)</f>
        <v>0</v>
      </c>
      <c r="L218" s="47">
        <f t="shared" ref="L218:M218" si="420">F218+H218-J218</f>
        <v>0</v>
      </c>
      <c r="M218" s="47">
        <f t="shared" si="420"/>
        <v>0</v>
      </c>
      <c r="N218" s="47">
        <f t="shared" ref="N218:O218" si="421">F218+H218</f>
        <v>0</v>
      </c>
      <c r="O218" s="47">
        <f t="shared" si="421"/>
        <v>0</v>
      </c>
      <c r="P218" s="48" t="str">
        <f t="shared" si="5"/>
        <v/>
      </c>
      <c r="Q218" s="47">
        <f t="shared" si="6"/>
        <v>0</v>
      </c>
      <c r="R218" s="49"/>
      <c r="S218" s="50"/>
      <c r="T218" s="50"/>
      <c r="U218" s="50"/>
      <c r="V218" s="50"/>
      <c r="W218" s="50"/>
      <c r="X218" s="50"/>
      <c r="Y218" s="50"/>
      <c r="Z218" s="50"/>
      <c r="AA218" s="50"/>
    </row>
    <row r="219" ht="18.75" customHeight="1">
      <c r="A219" s="41"/>
      <c r="B219" s="42" t="str">
        <f t="shared" si="7"/>
        <v/>
      </c>
      <c r="C219" s="43"/>
      <c r="D219" s="44" t="str">
        <f t="shared" si="204"/>
        <v/>
      </c>
      <c r="E219" s="45" t="str">
        <f t="shared" si="205"/>
        <v/>
      </c>
      <c r="F219" s="51"/>
      <c r="G219" s="51"/>
      <c r="H219" s="47">
        <f>SUMIF('Nhập'!$J$11:$J$19999,$C219,'Nhập'!$M$11:$M$19999)</f>
        <v>0</v>
      </c>
      <c r="I219" s="47">
        <f>SUMIF('Nhập'!$J$11:$J$19999,$C219,'Nhập'!$O$11:$O$19999)</f>
        <v>0</v>
      </c>
      <c r="J219" s="47">
        <f>SUMIF(Xuat!$I$11:$I$19999,$C219,Xuat!$K$11:$K$19999)</f>
        <v>0</v>
      </c>
      <c r="K219" s="47">
        <f>SUMIF(Xuat!$I$11:$I$19999,$C219,Xuat!$K$11:$K$19999)</f>
        <v>0</v>
      </c>
      <c r="L219" s="47">
        <f t="shared" ref="L219:M219" si="422">F219+H219-J219</f>
        <v>0</v>
      </c>
      <c r="M219" s="47">
        <f t="shared" si="422"/>
        <v>0</v>
      </c>
      <c r="N219" s="47">
        <f t="shared" ref="N219:O219" si="423">F219+H219</f>
        <v>0</v>
      </c>
      <c r="O219" s="47">
        <f t="shared" si="423"/>
        <v>0</v>
      </c>
      <c r="P219" s="48" t="str">
        <f t="shared" si="5"/>
        <v/>
      </c>
      <c r="Q219" s="47">
        <f t="shared" si="6"/>
        <v>0</v>
      </c>
      <c r="R219" s="49"/>
      <c r="S219" s="50"/>
      <c r="T219" s="50"/>
      <c r="U219" s="50"/>
      <c r="V219" s="50"/>
      <c r="W219" s="50"/>
      <c r="X219" s="50"/>
      <c r="Y219" s="50"/>
      <c r="Z219" s="50"/>
      <c r="AA219" s="50"/>
    </row>
    <row r="220" ht="18.75" customHeight="1">
      <c r="A220" s="41"/>
      <c r="B220" s="42" t="str">
        <f t="shared" si="7"/>
        <v/>
      </c>
      <c r="C220" s="43"/>
      <c r="D220" s="44" t="str">
        <f t="shared" si="204"/>
        <v/>
      </c>
      <c r="E220" s="45" t="str">
        <f t="shared" si="205"/>
        <v/>
      </c>
      <c r="F220" s="51"/>
      <c r="G220" s="51"/>
      <c r="H220" s="47">
        <f>SUMIF('Nhập'!$J$11:$J$19999,$C220,'Nhập'!$M$11:$M$19999)</f>
        <v>0</v>
      </c>
      <c r="I220" s="47">
        <f>SUMIF('Nhập'!$J$11:$J$19999,$C220,'Nhập'!$O$11:$O$19999)</f>
        <v>0</v>
      </c>
      <c r="J220" s="47">
        <f>SUMIF(Xuat!$I$11:$I$19999,$C220,Xuat!$K$11:$K$19999)</f>
        <v>0</v>
      </c>
      <c r="K220" s="47">
        <f>SUMIF(Xuat!$I$11:$I$19999,$C220,Xuat!$K$11:$K$19999)</f>
        <v>0</v>
      </c>
      <c r="L220" s="47">
        <f t="shared" ref="L220:M220" si="424">F220+H220-J220</f>
        <v>0</v>
      </c>
      <c r="M220" s="47">
        <f t="shared" si="424"/>
        <v>0</v>
      </c>
      <c r="N220" s="47">
        <f t="shared" ref="N220:O220" si="425">F220+H220</f>
        <v>0</v>
      </c>
      <c r="O220" s="47">
        <f t="shared" si="425"/>
        <v>0</v>
      </c>
      <c r="P220" s="48" t="str">
        <f t="shared" si="5"/>
        <v/>
      </c>
      <c r="Q220" s="47">
        <f t="shared" si="6"/>
        <v>0</v>
      </c>
      <c r="R220" s="49"/>
      <c r="S220" s="50"/>
      <c r="T220" s="50"/>
      <c r="U220" s="50"/>
      <c r="V220" s="50"/>
      <c r="W220" s="50"/>
      <c r="X220" s="50"/>
      <c r="Y220" s="50"/>
      <c r="Z220" s="50"/>
      <c r="AA220" s="50"/>
    </row>
    <row r="221" ht="18.75" customHeight="1">
      <c r="A221" s="41"/>
      <c r="B221" s="42" t="str">
        <f t="shared" si="7"/>
        <v/>
      </c>
      <c r="C221" s="43"/>
      <c r="D221" s="44" t="str">
        <f t="shared" si="204"/>
        <v/>
      </c>
      <c r="E221" s="45" t="str">
        <f t="shared" si="205"/>
        <v/>
      </c>
      <c r="F221" s="51"/>
      <c r="G221" s="51"/>
      <c r="H221" s="47">
        <f>SUMIF('Nhập'!$J$11:$J$19999,$C221,'Nhập'!$M$11:$M$19999)</f>
        <v>0</v>
      </c>
      <c r="I221" s="47">
        <f>SUMIF('Nhập'!$J$11:$J$19999,$C221,'Nhập'!$O$11:$O$19999)</f>
        <v>0</v>
      </c>
      <c r="J221" s="47">
        <f>SUMIF(Xuat!$I$11:$I$19999,$C221,Xuat!$K$11:$K$19999)</f>
        <v>0</v>
      </c>
      <c r="K221" s="47">
        <f>SUMIF(Xuat!$I$11:$I$19999,$C221,Xuat!$K$11:$K$19999)</f>
        <v>0</v>
      </c>
      <c r="L221" s="47">
        <f t="shared" ref="L221:M221" si="426">F221+H221-J221</f>
        <v>0</v>
      </c>
      <c r="M221" s="47">
        <f t="shared" si="426"/>
        <v>0</v>
      </c>
      <c r="N221" s="47">
        <f t="shared" ref="N221:O221" si="427">F221+H221</f>
        <v>0</v>
      </c>
      <c r="O221" s="47">
        <f t="shared" si="427"/>
        <v>0</v>
      </c>
      <c r="P221" s="48" t="str">
        <f t="shared" si="5"/>
        <v/>
      </c>
      <c r="Q221" s="47">
        <f t="shared" si="6"/>
        <v>0</v>
      </c>
      <c r="R221" s="49"/>
      <c r="S221" s="50"/>
      <c r="T221" s="50"/>
      <c r="U221" s="50"/>
      <c r="V221" s="50"/>
      <c r="W221" s="50"/>
      <c r="X221" s="50"/>
      <c r="Y221" s="50"/>
      <c r="Z221" s="50"/>
      <c r="AA221" s="50"/>
    </row>
    <row r="222" ht="18.75" customHeight="1">
      <c r="A222" s="41"/>
      <c r="B222" s="42" t="str">
        <f t="shared" si="7"/>
        <v/>
      </c>
      <c r="C222" s="43"/>
      <c r="D222" s="44" t="str">
        <f t="shared" si="204"/>
        <v/>
      </c>
      <c r="E222" s="45" t="str">
        <f t="shared" si="205"/>
        <v/>
      </c>
      <c r="F222" s="51"/>
      <c r="G222" s="51"/>
      <c r="H222" s="47">
        <f>SUMIF('Nhập'!$J$11:$J$19999,$C222,'Nhập'!$M$11:$M$19999)</f>
        <v>0</v>
      </c>
      <c r="I222" s="47">
        <f>SUMIF('Nhập'!$J$11:$J$19999,$C222,'Nhập'!$O$11:$O$19999)</f>
        <v>0</v>
      </c>
      <c r="J222" s="47">
        <f>SUMIF(Xuat!$I$11:$I$19999,$C222,Xuat!$K$11:$K$19999)</f>
        <v>0</v>
      </c>
      <c r="K222" s="47">
        <f>SUMIF(Xuat!$I$11:$I$19999,$C222,Xuat!$K$11:$K$19999)</f>
        <v>0</v>
      </c>
      <c r="L222" s="47">
        <f t="shared" ref="L222:M222" si="428">F222+H222-J222</f>
        <v>0</v>
      </c>
      <c r="M222" s="47">
        <f t="shared" si="428"/>
        <v>0</v>
      </c>
      <c r="N222" s="47">
        <f t="shared" ref="N222:O222" si="429">F222+H222</f>
        <v>0</v>
      </c>
      <c r="O222" s="47">
        <f t="shared" si="429"/>
        <v>0</v>
      </c>
      <c r="P222" s="48" t="str">
        <f t="shared" si="5"/>
        <v/>
      </c>
      <c r="Q222" s="47">
        <f t="shared" si="6"/>
        <v>0</v>
      </c>
      <c r="R222" s="49"/>
      <c r="S222" s="50"/>
      <c r="T222" s="50"/>
      <c r="U222" s="50"/>
      <c r="V222" s="50"/>
      <c r="W222" s="50"/>
      <c r="X222" s="50"/>
      <c r="Y222" s="50"/>
      <c r="Z222" s="50"/>
      <c r="AA222" s="50"/>
    </row>
    <row r="223" ht="18.75" customHeight="1">
      <c r="A223" s="41"/>
      <c r="B223" s="42" t="str">
        <f t="shared" si="7"/>
        <v/>
      </c>
      <c r="C223" s="43"/>
      <c r="D223" s="44" t="str">
        <f t="shared" si="204"/>
        <v/>
      </c>
      <c r="E223" s="45" t="str">
        <f t="shared" si="205"/>
        <v/>
      </c>
      <c r="F223" s="51"/>
      <c r="G223" s="51"/>
      <c r="H223" s="47">
        <f>SUMIF('Nhập'!$J$11:$J$19999,$C223,'Nhập'!$M$11:$M$19999)</f>
        <v>0</v>
      </c>
      <c r="I223" s="47">
        <f>SUMIF('Nhập'!$J$11:$J$19999,$C223,'Nhập'!$O$11:$O$19999)</f>
        <v>0</v>
      </c>
      <c r="J223" s="47">
        <f>SUMIF(Xuat!$I$11:$I$19999,$C223,Xuat!$K$11:$K$19999)</f>
        <v>0</v>
      </c>
      <c r="K223" s="47">
        <f>SUMIF(Xuat!$I$11:$I$19999,$C223,Xuat!$K$11:$K$19999)</f>
        <v>0</v>
      </c>
      <c r="L223" s="47">
        <f t="shared" ref="L223:M223" si="430">F223+H223-J223</f>
        <v>0</v>
      </c>
      <c r="M223" s="47">
        <f t="shared" si="430"/>
        <v>0</v>
      </c>
      <c r="N223" s="47">
        <f t="shared" ref="N223:O223" si="431">F223+H223</f>
        <v>0</v>
      </c>
      <c r="O223" s="47">
        <f t="shared" si="431"/>
        <v>0</v>
      </c>
      <c r="P223" s="48" t="str">
        <f t="shared" si="5"/>
        <v/>
      </c>
      <c r="Q223" s="47">
        <f t="shared" si="6"/>
        <v>0</v>
      </c>
      <c r="R223" s="49"/>
      <c r="S223" s="50"/>
      <c r="T223" s="50"/>
      <c r="U223" s="50"/>
      <c r="V223" s="50"/>
      <c r="W223" s="50"/>
      <c r="X223" s="50"/>
      <c r="Y223" s="50"/>
      <c r="Z223" s="50"/>
      <c r="AA223" s="50"/>
    </row>
    <row r="224" ht="18.75" customHeight="1">
      <c r="A224" s="41"/>
      <c r="B224" s="42" t="str">
        <f t="shared" si="7"/>
        <v/>
      </c>
      <c r="C224" s="43"/>
      <c r="D224" s="44" t="str">
        <f t="shared" si="204"/>
        <v/>
      </c>
      <c r="E224" s="45" t="str">
        <f t="shared" si="205"/>
        <v/>
      </c>
      <c r="F224" s="51"/>
      <c r="G224" s="51"/>
      <c r="H224" s="47">
        <f>SUMIF('Nhập'!$J$11:$J$19999,$C224,'Nhập'!$M$11:$M$19999)</f>
        <v>0</v>
      </c>
      <c r="I224" s="47">
        <f>SUMIF('Nhập'!$J$11:$J$19999,$C224,'Nhập'!$O$11:$O$19999)</f>
        <v>0</v>
      </c>
      <c r="J224" s="47">
        <f>SUMIF(Xuat!$I$11:$I$19999,$C224,Xuat!$K$11:$K$19999)</f>
        <v>0</v>
      </c>
      <c r="K224" s="47">
        <f>SUMIF(Xuat!$I$11:$I$19999,$C224,Xuat!$K$11:$K$19999)</f>
        <v>0</v>
      </c>
      <c r="L224" s="47">
        <f t="shared" ref="L224:M224" si="432">F224+H224-J224</f>
        <v>0</v>
      </c>
      <c r="M224" s="47">
        <f t="shared" si="432"/>
        <v>0</v>
      </c>
      <c r="N224" s="47">
        <f t="shared" ref="N224:O224" si="433">F224+H224</f>
        <v>0</v>
      </c>
      <c r="O224" s="47">
        <f t="shared" si="433"/>
        <v>0</v>
      </c>
      <c r="P224" s="48" t="str">
        <f t="shared" si="5"/>
        <v/>
      </c>
      <c r="Q224" s="47">
        <f t="shared" si="6"/>
        <v>0</v>
      </c>
      <c r="R224" s="49"/>
      <c r="S224" s="50"/>
      <c r="T224" s="50"/>
      <c r="U224" s="50"/>
      <c r="V224" s="50"/>
      <c r="W224" s="50"/>
      <c r="X224" s="50"/>
      <c r="Y224" s="50"/>
      <c r="Z224" s="50"/>
      <c r="AA224" s="50"/>
    </row>
    <row r="225" ht="18.75" customHeight="1">
      <c r="A225" s="41"/>
      <c r="B225" s="42" t="str">
        <f t="shared" si="7"/>
        <v/>
      </c>
      <c r="C225" s="43"/>
      <c r="D225" s="44" t="str">
        <f t="shared" si="204"/>
        <v/>
      </c>
      <c r="E225" s="45" t="str">
        <f t="shared" si="205"/>
        <v/>
      </c>
      <c r="F225" s="51"/>
      <c r="G225" s="51"/>
      <c r="H225" s="47">
        <f>SUMIF('Nhập'!$J$11:$J$19999,$C225,'Nhập'!$M$11:$M$19999)</f>
        <v>0</v>
      </c>
      <c r="I225" s="47">
        <f>SUMIF('Nhập'!$J$11:$J$19999,$C225,'Nhập'!$O$11:$O$19999)</f>
        <v>0</v>
      </c>
      <c r="J225" s="47">
        <f>SUMIF(Xuat!$I$11:$I$19999,$C225,Xuat!$K$11:$K$19999)</f>
        <v>0</v>
      </c>
      <c r="K225" s="47">
        <f>SUMIF(Xuat!$I$11:$I$19999,$C225,Xuat!$K$11:$K$19999)</f>
        <v>0</v>
      </c>
      <c r="L225" s="47">
        <f t="shared" ref="L225:M225" si="434">F225+H225-J225</f>
        <v>0</v>
      </c>
      <c r="M225" s="47">
        <f t="shared" si="434"/>
        <v>0</v>
      </c>
      <c r="N225" s="47">
        <f t="shared" ref="N225:O225" si="435">F225+H225</f>
        <v>0</v>
      </c>
      <c r="O225" s="47">
        <f t="shared" si="435"/>
        <v>0</v>
      </c>
      <c r="P225" s="48" t="str">
        <f t="shared" si="5"/>
        <v/>
      </c>
      <c r="Q225" s="47">
        <f t="shared" si="6"/>
        <v>0</v>
      </c>
      <c r="R225" s="49"/>
      <c r="S225" s="50"/>
      <c r="T225" s="50"/>
      <c r="U225" s="50"/>
      <c r="V225" s="50"/>
      <c r="W225" s="50"/>
      <c r="X225" s="50"/>
      <c r="Y225" s="50"/>
      <c r="Z225" s="50"/>
      <c r="AA225" s="50"/>
    </row>
    <row r="226" ht="18.75" customHeight="1">
      <c r="A226" s="41"/>
      <c r="B226" s="42" t="str">
        <f t="shared" si="7"/>
        <v/>
      </c>
      <c r="C226" s="43"/>
      <c r="D226" s="44" t="str">
        <f t="shared" si="204"/>
        <v/>
      </c>
      <c r="E226" s="45" t="str">
        <f t="shared" si="205"/>
        <v/>
      </c>
      <c r="F226" s="51"/>
      <c r="G226" s="51"/>
      <c r="H226" s="47">
        <f>SUMIF('Nhập'!$J$11:$J$19999,$C226,'Nhập'!$M$11:$M$19999)</f>
        <v>0</v>
      </c>
      <c r="I226" s="47">
        <f>SUMIF('Nhập'!$J$11:$J$19999,$C226,'Nhập'!$O$11:$O$19999)</f>
        <v>0</v>
      </c>
      <c r="J226" s="47">
        <f>SUMIF(Xuat!$I$11:$I$19999,$C226,Xuat!$K$11:$K$19999)</f>
        <v>0</v>
      </c>
      <c r="K226" s="47">
        <f>SUMIF(Xuat!$I$11:$I$19999,$C226,Xuat!$K$11:$K$19999)</f>
        <v>0</v>
      </c>
      <c r="L226" s="47">
        <f t="shared" ref="L226:M226" si="436">F226+H226-J226</f>
        <v>0</v>
      </c>
      <c r="M226" s="47">
        <f t="shared" si="436"/>
        <v>0</v>
      </c>
      <c r="N226" s="47">
        <f t="shared" ref="N226:O226" si="437">F226+H226</f>
        <v>0</v>
      </c>
      <c r="O226" s="47">
        <f t="shared" si="437"/>
        <v>0</v>
      </c>
      <c r="P226" s="48" t="str">
        <f t="shared" si="5"/>
        <v/>
      </c>
      <c r="Q226" s="47">
        <f t="shared" si="6"/>
        <v>0</v>
      </c>
      <c r="R226" s="49"/>
      <c r="S226" s="50"/>
      <c r="T226" s="50"/>
      <c r="U226" s="50"/>
      <c r="V226" s="50"/>
      <c r="W226" s="50"/>
      <c r="X226" s="50"/>
      <c r="Y226" s="50"/>
      <c r="Z226" s="50"/>
      <c r="AA226" s="50"/>
    </row>
    <row r="227" ht="18.75" customHeight="1">
      <c r="A227" s="41"/>
      <c r="B227" s="42" t="str">
        <f t="shared" si="7"/>
        <v/>
      </c>
      <c r="C227" s="43"/>
      <c r="D227" s="44" t="str">
        <f t="shared" si="204"/>
        <v/>
      </c>
      <c r="E227" s="45" t="str">
        <f t="shared" si="205"/>
        <v/>
      </c>
      <c r="F227" s="51"/>
      <c r="G227" s="51"/>
      <c r="H227" s="47">
        <f>SUMIF('Nhập'!$J$11:$J$19999,$C227,'Nhập'!$M$11:$M$19999)</f>
        <v>0</v>
      </c>
      <c r="I227" s="47">
        <f>SUMIF('Nhập'!$J$11:$J$19999,$C227,'Nhập'!$O$11:$O$19999)</f>
        <v>0</v>
      </c>
      <c r="J227" s="47">
        <f>SUMIF(Xuat!$I$11:$I$19999,$C227,Xuat!$K$11:$K$19999)</f>
        <v>0</v>
      </c>
      <c r="K227" s="47">
        <f>SUMIF(Xuat!$I$11:$I$19999,$C227,Xuat!$K$11:$K$19999)</f>
        <v>0</v>
      </c>
      <c r="L227" s="47">
        <f t="shared" ref="L227:M227" si="438">F227+H227-J227</f>
        <v>0</v>
      </c>
      <c r="M227" s="47">
        <f t="shared" si="438"/>
        <v>0</v>
      </c>
      <c r="N227" s="47">
        <f t="shared" ref="N227:O227" si="439">F227+H227</f>
        <v>0</v>
      </c>
      <c r="O227" s="47">
        <f t="shared" si="439"/>
        <v>0</v>
      </c>
      <c r="P227" s="48" t="str">
        <f t="shared" si="5"/>
        <v/>
      </c>
      <c r="Q227" s="47">
        <f t="shared" si="6"/>
        <v>0</v>
      </c>
      <c r="R227" s="49"/>
      <c r="S227" s="50"/>
      <c r="T227" s="50"/>
      <c r="U227" s="50"/>
      <c r="V227" s="50"/>
      <c r="W227" s="50"/>
      <c r="X227" s="50"/>
      <c r="Y227" s="50"/>
      <c r="Z227" s="50"/>
      <c r="AA227" s="50"/>
    </row>
    <row r="228" ht="18.75" customHeight="1">
      <c r="A228" s="41"/>
      <c r="B228" s="42" t="str">
        <f t="shared" si="7"/>
        <v/>
      </c>
      <c r="C228" s="43"/>
      <c r="D228" s="44" t="str">
        <f t="shared" si="204"/>
        <v/>
      </c>
      <c r="E228" s="45" t="str">
        <f t="shared" si="205"/>
        <v/>
      </c>
      <c r="F228" s="51"/>
      <c r="G228" s="51"/>
      <c r="H228" s="47">
        <f>SUMIF('Nhập'!$J$11:$J$19999,$C228,'Nhập'!$M$11:$M$19999)</f>
        <v>0</v>
      </c>
      <c r="I228" s="47">
        <f>SUMIF('Nhập'!$J$11:$J$19999,$C228,'Nhập'!$O$11:$O$19999)</f>
        <v>0</v>
      </c>
      <c r="J228" s="47">
        <f>SUMIF(Xuat!$I$11:$I$19999,$C228,Xuat!$K$11:$K$19999)</f>
        <v>0</v>
      </c>
      <c r="K228" s="47">
        <f>SUMIF(Xuat!$I$11:$I$19999,$C228,Xuat!$K$11:$K$19999)</f>
        <v>0</v>
      </c>
      <c r="L228" s="47">
        <f t="shared" ref="L228:M228" si="440">F228+H228-J228</f>
        <v>0</v>
      </c>
      <c r="M228" s="47">
        <f t="shared" si="440"/>
        <v>0</v>
      </c>
      <c r="N228" s="47">
        <f t="shared" ref="N228:O228" si="441">F228+H228</f>
        <v>0</v>
      </c>
      <c r="O228" s="47">
        <f t="shared" si="441"/>
        <v>0</v>
      </c>
      <c r="P228" s="48" t="str">
        <f t="shared" si="5"/>
        <v/>
      </c>
      <c r="Q228" s="47">
        <f t="shared" si="6"/>
        <v>0</v>
      </c>
      <c r="R228" s="49"/>
      <c r="S228" s="50"/>
      <c r="T228" s="50"/>
      <c r="U228" s="50"/>
      <c r="V228" s="50"/>
      <c r="W228" s="50"/>
      <c r="X228" s="50"/>
      <c r="Y228" s="50"/>
      <c r="Z228" s="50"/>
      <c r="AA228" s="50"/>
    </row>
    <row r="229" ht="18.75" customHeight="1">
      <c r="A229" s="41"/>
      <c r="B229" s="42" t="str">
        <f t="shared" si="7"/>
        <v/>
      </c>
      <c r="C229" s="43"/>
      <c r="D229" s="44" t="str">
        <f t="shared" si="204"/>
        <v/>
      </c>
      <c r="E229" s="45" t="str">
        <f t="shared" si="205"/>
        <v/>
      </c>
      <c r="F229" s="51"/>
      <c r="G229" s="51"/>
      <c r="H229" s="47">
        <f>SUMIF('Nhập'!$J$11:$J$19999,$C229,'Nhập'!$M$11:$M$19999)</f>
        <v>0</v>
      </c>
      <c r="I229" s="47">
        <f>SUMIF('Nhập'!$J$11:$J$19999,$C229,'Nhập'!$O$11:$O$19999)</f>
        <v>0</v>
      </c>
      <c r="J229" s="47">
        <f>SUMIF(Xuat!$I$11:$I$19999,$C229,Xuat!$K$11:$K$19999)</f>
        <v>0</v>
      </c>
      <c r="K229" s="47">
        <f>SUMIF(Xuat!$I$11:$I$19999,$C229,Xuat!$K$11:$K$19999)</f>
        <v>0</v>
      </c>
      <c r="L229" s="47">
        <f t="shared" ref="L229:M229" si="442">F229+H229-J229</f>
        <v>0</v>
      </c>
      <c r="M229" s="47">
        <f t="shared" si="442"/>
        <v>0</v>
      </c>
      <c r="N229" s="47">
        <f t="shared" ref="N229:O229" si="443">F229+H229</f>
        <v>0</v>
      </c>
      <c r="O229" s="47">
        <f t="shared" si="443"/>
        <v>0</v>
      </c>
      <c r="P229" s="48" t="str">
        <f t="shared" si="5"/>
        <v/>
      </c>
      <c r="Q229" s="47">
        <f t="shared" si="6"/>
        <v>0</v>
      </c>
      <c r="R229" s="49"/>
      <c r="S229" s="50"/>
      <c r="T229" s="50"/>
      <c r="U229" s="50"/>
      <c r="V229" s="50"/>
      <c r="W229" s="50"/>
      <c r="X229" s="50"/>
      <c r="Y229" s="50"/>
      <c r="Z229" s="50"/>
      <c r="AA229" s="50"/>
    </row>
    <row r="230" ht="18.75" customHeight="1">
      <c r="A230" s="41"/>
      <c r="B230" s="42" t="str">
        <f t="shared" si="7"/>
        <v/>
      </c>
      <c r="C230" s="43"/>
      <c r="D230" s="44" t="str">
        <f t="shared" si="204"/>
        <v/>
      </c>
      <c r="E230" s="45" t="str">
        <f t="shared" si="205"/>
        <v/>
      </c>
      <c r="F230" s="51"/>
      <c r="G230" s="51"/>
      <c r="H230" s="47">
        <f>SUMIF('Nhập'!$J$11:$J$19999,$C230,'Nhập'!$M$11:$M$19999)</f>
        <v>0</v>
      </c>
      <c r="I230" s="47">
        <f>SUMIF('Nhập'!$J$11:$J$19999,$C230,'Nhập'!$O$11:$O$19999)</f>
        <v>0</v>
      </c>
      <c r="J230" s="47">
        <f>SUMIF(Xuat!$I$11:$I$19999,$C230,Xuat!$K$11:$K$19999)</f>
        <v>0</v>
      </c>
      <c r="K230" s="47">
        <f>SUMIF(Xuat!$I$11:$I$19999,$C230,Xuat!$K$11:$K$19999)</f>
        <v>0</v>
      </c>
      <c r="L230" s="47">
        <f t="shared" ref="L230:M230" si="444">F230+H230-J230</f>
        <v>0</v>
      </c>
      <c r="M230" s="47">
        <f t="shared" si="444"/>
        <v>0</v>
      </c>
      <c r="N230" s="47">
        <f t="shared" ref="N230:O230" si="445">F230+H230</f>
        <v>0</v>
      </c>
      <c r="O230" s="47">
        <f t="shared" si="445"/>
        <v>0</v>
      </c>
      <c r="P230" s="48" t="str">
        <f t="shared" si="5"/>
        <v/>
      </c>
      <c r="Q230" s="47">
        <f t="shared" si="6"/>
        <v>0</v>
      </c>
      <c r="R230" s="49"/>
      <c r="S230" s="50"/>
      <c r="T230" s="50"/>
      <c r="U230" s="50"/>
      <c r="V230" s="50"/>
      <c r="W230" s="50"/>
      <c r="X230" s="50"/>
      <c r="Y230" s="50"/>
      <c r="Z230" s="50"/>
      <c r="AA230" s="50"/>
    </row>
    <row r="231" ht="18.75" customHeight="1">
      <c r="A231" s="41"/>
      <c r="B231" s="42" t="str">
        <f t="shared" si="7"/>
        <v/>
      </c>
      <c r="C231" s="43"/>
      <c r="D231" s="44" t="str">
        <f t="shared" si="204"/>
        <v/>
      </c>
      <c r="E231" s="45" t="str">
        <f t="shared" si="205"/>
        <v/>
      </c>
      <c r="F231" s="51"/>
      <c r="G231" s="51"/>
      <c r="H231" s="47">
        <f>SUMIF('Nhập'!$J$11:$J$19999,$C231,'Nhập'!$M$11:$M$19999)</f>
        <v>0</v>
      </c>
      <c r="I231" s="47">
        <f>SUMIF('Nhập'!$J$11:$J$19999,$C231,'Nhập'!$O$11:$O$19999)</f>
        <v>0</v>
      </c>
      <c r="J231" s="47">
        <f>SUMIF(Xuat!$I$11:$I$19999,$C231,Xuat!$K$11:$K$19999)</f>
        <v>0</v>
      </c>
      <c r="K231" s="47">
        <f>SUMIF(Xuat!$I$11:$I$19999,$C231,Xuat!$K$11:$K$19999)</f>
        <v>0</v>
      </c>
      <c r="L231" s="47">
        <f t="shared" ref="L231:M231" si="446">F231+H231-J231</f>
        <v>0</v>
      </c>
      <c r="M231" s="47">
        <f t="shared" si="446"/>
        <v>0</v>
      </c>
      <c r="N231" s="47">
        <f t="shared" ref="N231:O231" si="447">F231+H231</f>
        <v>0</v>
      </c>
      <c r="O231" s="47">
        <f t="shared" si="447"/>
        <v>0</v>
      </c>
      <c r="P231" s="48" t="str">
        <f t="shared" si="5"/>
        <v/>
      </c>
      <c r="Q231" s="47">
        <f t="shared" si="6"/>
        <v>0</v>
      </c>
      <c r="R231" s="49"/>
      <c r="S231" s="50"/>
      <c r="T231" s="50"/>
      <c r="U231" s="50"/>
      <c r="V231" s="50"/>
      <c r="W231" s="50"/>
      <c r="X231" s="50"/>
      <c r="Y231" s="50"/>
      <c r="Z231" s="50"/>
      <c r="AA231" s="50"/>
    </row>
    <row r="232" ht="18.75" customHeight="1">
      <c r="A232" s="41"/>
      <c r="B232" s="42" t="str">
        <f t="shared" si="7"/>
        <v/>
      </c>
      <c r="C232" s="43"/>
      <c r="D232" s="44" t="str">
        <f t="shared" si="204"/>
        <v/>
      </c>
      <c r="E232" s="45" t="str">
        <f t="shared" si="205"/>
        <v/>
      </c>
      <c r="F232" s="51"/>
      <c r="G232" s="51"/>
      <c r="H232" s="47">
        <f>SUMIF('Nhập'!$J$11:$J$19999,$C232,'Nhập'!$M$11:$M$19999)</f>
        <v>0</v>
      </c>
      <c r="I232" s="47">
        <f>SUMIF('Nhập'!$J$11:$J$19999,$C232,'Nhập'!$O$11:$O$19999)</f>
        <v>0</v>
      </c>
      <c r="J232" s="47">
        <f>SUMIF(Xuat!$I$11:$I$19999,$C232,Xuat!$K$11:$K$19999)</f>
        <v>0</v>
      </c>
      <c r="K232" s="47">
        <f>SUMIF(Xuat!$I$11:$I$19999,$C232,Xuat!$K$11:$K$19999)</f>
        <v>0</v>
      </c>
      <c r="L232" s="47">
        <f t="shared" ref="L232:M232" si="448">F232+H232-J232</f>
        <v>0</v>
      </c>
      <c r="M232" s="47">
        <f t="shared" si="448"/>
        <v>0</v>
      </c>
      <c r="N232" s="47">
        <f t="shared" ref="N232:O232" si="449">F232+H232</f>
        <v>0</v>
      </c>
      <c r="O232" s="47">
        <f t="shared" si="449"/>
        <v>0</v>
      </c>
      <c r="P232" s="48" t="str">
        <f t="shared" si="5"/>
        <v/>
      </c>
      <c r="Q232" s="47">
        <f t="shared" si="6"/>
        <v>0</v>
      </c>
      <c r="R232" s="49"/>
      <c r="S232" s="50"/>
      <c r="T232" s="50"/>
      <c r="U232" s="50"/>
      <c r="V232" s="50"/>
      <c r="W232" s="50"/>
      <c r="X232" s="50"/>
      <c r="Y232" s="50"/>
      <c r="Z232" s="50"/>
      <c r="AA232" s="50"/>
    </row>
    <row r="233" ht="18.75" customHeight="1">
      <c r="A233" s="41"/>
      <c r="B233" s="42" t="str">
        <f t="shared" si="7"/>
        <v/>
      </c>
      <c r="C233" s="43"/>
      <c r="D233" s="44" t="str">
        <f t="shared" si="204"/>
        <v/>
      </c>
      <c r="E233" s="45" t="str">
        <f t="shared" si="205"/>
        <v/>
      </c>
      <c r="F233" s="51"/>
      <c r="G233" s="51"/>
      <c r="H233" s="47">
        <f>SUMIF('Nhập'!$J$11:$J$19999,$C233,'Nhập'!$M$11:$M$19999)</f>
        <v>0</v>
      </c>
      <c r="I233" s="47">
        <f>SUMIF('Nhập'!$J$11:$J$19999,$C233,'Nhập'!$O$11:$O$19999)</f>
        <v>0</v>
      </c>
      <c r="J233" s="47">
        <f>SUMIF(Xuat!$I$11:$I$19999,$C233,Xuat!$K$11:$K$19999)</f>
        <v>0</v>
      </c>
      <c r="K233" s="47">
        <f>SUMIF(Xuat!$I$11:$I$19999,$C233,Xuat!$K$11:$K$19999)</f>
        <v>0</v>
      </c>
      <c r="L233" s="47">
        <f t="shared" ref="L233:M233" si="450">F233+H233-J233</f>
        <v>0</v>
      </c>
      <c r="M233" s="47">
        <f t="shared" si="450"/>
        <v>0</v>
      </c>
      <c r="N233" s="47">
        <f t="shared" ref="N233:O233" si="451">F233+H233</f>
        <v>0</v>
      </c>
      <c r="O233" s="47">
        <f t="shared" si="451"/>
        <v>0</v>
      </c>
      <c r="P233" s="48" t="str">
        <f t="shared" si="5"/>
        <v/>
      </c>
      <c r="Q233" s="47">
        <f t="shared" si="6"/>
        <v>0</v>
      </c>
      <c r="R233" s="49"/>
      <c r="S233" s="50"/>
      <c r="T233" s="50"/>
      <c r="U233" s="50"/>
      <c r="V233" s="50"/>
      <c r="W233" s="50"/>
      <c r="X233" s="50"/>
      <c r="Y233" s="50"/>
      <c r="Z233" s="50"/>
      <c r="AA233" s="50"/>
    </row>
    <row r="234" ht="18.75" customHeight="1">
      <c r="A234" s="41"/>
      <c r="B234" s="42" t="str">
        <f t="shared" si="7"/>
        <v/>
      </c>
      <c r="C234" s="43"/>
      <c r="D234" s="44" t="str">
        <f t="shared" si="204"/>
        <v/>
      </c>
      <c r="E234" s="45" t="str">
        <f t="shared" si="205"/>
        <v/>
      </c>
      <c r="F234" s="51"/>
      <c r="G234" s="51"/>
      <c r="H234" s="47">
        <f>SUMIF('Nhập'!$J$11:$J$19999,$C234,'Nhập'!$M$11:$M$19999)</f>
        <v>0</v>
      </c>
      <c r="I234" s="47">
        <f>SUMIF('Nhập'!$J$11:$J$19999,$C234,'Nhập'!$O$11:$O$19999)</f>
        <v>0</v>
      </c>
      <c r="J234" s="47">
        <f>SUMIF(Xuat!$I$11:$I$19999,$C234,Xuat!$K$11:$K$19999)</f>
        <v>0</v>
      </c>
      <c r="K234" s="47">
        <f>SUMIF(Xuat!$I$11:$I$19999,$C234,Xuat!$K$11:$K$19999)</f>
        <v>0</v>
      </c>
      <c r="L234" s="47">
        <f t="shared" ref="L234:M234" si="452">F234+H234-J234</f>
        <v>0</v>
      </c>
      <c r="M234" s="47">
        <f t="shared" si="452"/>
        <v>0</v>
      </c>
      <c r="N234" s="47">
        <f t="shared" ref="N234:O234" si="453">F234+H234</f>
        <v>0</v>
      </c>
      <c r="O234" s="47">
        <f t="shared" si="453"/>
        <v>0</v>
      </c>
      <c r="P234" s="48" t="str">
        <f t="shared" si="5"/>
        <v/>
      </c>
      <c r="Q234" s="47">
        <f t="shared" si="6"/>
        <v>0</v>
      </c>
      <c r="R234" s="49"/>
      <c r="S234" s="50"/>
      <c r="T234" s="50"/>
      <c r="U234" s="50"/>
      <c r="V234" s="50"/>
      <c r="W234" s="50"/>
      <c r="X234" s="50"/>
      <c r="Y234" s="50"/>
      <c r="Z234" s="50"/>
      <c r="AA234" s="50"/>
    </row>
    <row r="235" ht="18.75" customHeight="1">
      <c r="A235" s="41"/>
      <c r="B235" s="42" t="str">
        <f t="shared" si="7"/>
        <v/>
      </c>
      <c r="C235" s="43"/>
      <c r="D235" s="44" t="str">
        <f t="shared" si="204"/>
        <v/>
      </c>
      <c r="E235" s="45" t="str">
        <f t="shared" si="205"/>
        <v/>
      </c>
      <c r="F235" s="51"/>
      <c r="G235" s="51"/>
      <c r="H235" s="47">
        <f>SUMIF('Nhập'!$J$11:$J$19999,$C235,'Nhập'!$M$11:$M$19999)</f>
        <v>0</v>
      </c>
      <c r="I235" s="47">
        <f>SUMIF('Nhập'!$J$11:$J$19999,$C235,'Nhập'!$O$11:$O$19999)</f>
        <v>0</v>
      </c>
      <c r="J235" s="47">
        <f>SUMIF(Xuat!$I$11:$I$19999,$C235,Xuat!$K$11:$K$19999)</f>
        <v>0</v>
      </c>
      <c r="K235" s="47">
        <f>SUMIF(Xuat!$I$11:$I$19999,$C235,Xuat!$K$11:$K$19999)</f>
        <v>0</v>
      </c>
      <c r="L235" s="47">
        <f t="shared" ref="L235:M235" si="454">F235+H235-J235</f>
        <v>0</v>
      </c>
      <c r="M235" s="47">
        <f t="shared" si="454"/>
        <v>0</v>
      </c>
      <c r="N235" s="47">
        <f t="shared" ref="N235:O235" si="455">F235+H235</f>
        <v>0</v>
      </c>
      <c r="O235" s="47">
        <f t="shared" si="455"/>
        <v>0</v>
      </c>
      <c r="P235" s="48" t="str">
        <f t="shared" si="5"/>
        <v/>
      </c>
      <c r="Q235" s="47">
        <f t="shared" si="6"/>
        <v>0</v>
      </c>
      <c r="R235" s="49"/>
      <c r="S235" s="50"/>
      <c r="T235" s="50"/>
      <c r="U235" s="50"/>
      <c r="V235" s="50"/>
      <c r="W235" s="50"/>
      <c r="X235" s="50"/>
      <c r="Y235" s="50"/>
      <c r="Z235" s="50"/>
      <c r="AA235" s="50"/>
    </row>
    <row r="236" ht="18.75" customHeight="1">
      <c r="A236" s="41"/>
      <c r="B236" s="42" t="str">
        <f t="shared" si="7"/>
        <v/>
      </c>
      <c r="C236" s="43"/>
      <c r="D236" s="44" t="str">
        <f t="shared" si="204"/>
        <v/>
      </c>
      <c r="E236" s="45" t="str">
        <f t="shared" si="205"/>
        <v/>
      </c>
      <c r="F236" s="51"/>
      <c r="G236" s="51"/>
      <c r="H236" s="47">
        <f>SUMIF('Nhập'!$J$11:$J$19999,$C236,'Nhập'!$M$11:$M$19999)</f>
        <v>0</v>
      </c>
      <c r="I236" s="47">
        <f>SUMIF('Nhập'!$J$11:$J$19999,$C236,'Nhập'!$O$11:$O$19999)</f>
        <v>0</v>
      </c>
      <c r="J236" s="47">
        <f>SUMIF(Xuat!$I$11:$I$19999,$C236,Xuat!$K$11:$K$19999)</f>
        <v>0</v>
      </c>
      <c r="K236" s="47">
        <f>SUMIF(Xuat!$I$11:$I$19999,$C236,Xuat!$K$11:$K$19999)</f>
        <v>0</v>
      </c>
      <c r="L236" s="47">
        <f t="shared" ref="L236:M236" si="456">F236+H236-J236</f>
        <v>0</v>
      </c>
      <c r="M236" s="47">
        <f t="shared" si="456"/>
        <v>0</v>
      </c>
      <c r="N236" s="47">
        <f t="shared" ref="N236:O236" si="457">F236+H236</f>
        <v>0</v>
      </c>
      <c r="O236" s="47">
        <f t="shared" si="457"/>
        <v>0</v>
      </c>
      <c r="P236" s="48" t="str">
        <f t="shared" si="5"/>
        <v/>
      </c>
      <c r="Q236" s="47">
        <f t="shared" si="6"/>
        <v>0</v>
      </c>
      <c r="R236" s="49"/>
      <c r="S236" s="50"/>
      <c r="T236" s="50"/>
      <c r="U236" s="50"/>
      <c r="V236" s="50"/>
      <c r="W236" s="50"/>
      <c r="X236" s="50"/>
      <c r="Y236" s="50"/>
      <c r="Z236" s="50"/>
      <c r="AA236" s="50"/>
    </row>
    <row r="237" ht="18.75" customHeight="1">
      <c r="A237" s="41"/>
      <c r="B237" s="42" t="str">
        <f t="shared" si="7"/>
        <v/>
      </c>
      <c r="C237" s="43"/>
      <c r="D237" s="44" t="str">
        <f t="shared" si="204"/>
        <v/>
      </c>
      <c r="E237" s="45" t="str">
        <f t="shared" si="205"/>
        <v/>
      </c>
      <c r="F237" s="51"/>
      <c r="G237" s="51"/>
      <c r="H237" s="47">
        <f>SUMIF('Nhập'!$J$11:$J$19999,$C237,'Nhập'!$M$11:$M$19999)</f>
        <v>0</v>
      </c>
      <c r="I237" s="47">
        <f>SUMIF('Nhập'!$J$11:$J$19999,$C237,'Nhập'!$O$11:$O$19999)</f>
        <v>0</v>
      </c>
      <c r="J237" s="47">
        <f>SUMIF(Xuat!$I$11:$I$19999,$C237,Xuat!$K$11:$K$19999)</f>
        <v>0</v>
      </c>
      <c r="K237" s="47">
        <f>SUMIF(Xuat!$I$11:$I$19999,$C237,Xuat!$K$11:$K$19999)</f>
        <v>0</v>
      </c>
      <c r="L237" s="47">
        <f t="shared" ref="L237:M237" si="458">F237+H237-J237</f>
        <v>0</v>
      </c>
      <c r="M237" s="47">
        <f t="shared" si="458"/>
        <v>0</v>
      </c>
      <c r="N237" s="47">
        <f t="shared" ref="N237:O237" si="459">F237+H237</f>
        <v>0</v>
      </c>
      <c r="O237" s="47">
        <f t="shared" si="459"/>
        <v>0</v>
      </c>
      <c r="P237" s="48" t="str">
        <f t="shared" si="5"/>
        <v/>
      </c>
      <c r="Q237" s="47">
        <f t="shared" si="6"/>
        <v>0</v>
      </c>
      <c r="R237" s="49"/>
      <c r="S237" s="50"/>
      <c r="T237" s="50"/>
      <c r="U237" s="50"/>
      <c r="V237" s="50"/>
      <c r="W237" s="50"/>
      <c r="X237" s="50"/>
      <c r="Y237" s="50"/>
      <c r="Z237" s="50"/>
      <c r="AA237" s="50"/>
    </row>
    <row r="238" ht="18.75" customHeight="1">
      <c r="A238" s="41"/>
      <c r="B238" s="42" t="str">
        <f t="shared" si="7"/>
        <v/>
      </c>
      <c r="C238" s="43"/>
      <c r="D238" s="44" t="str">
        <f t="shared" si="204"/>
        <v/>
      </c>
      <c r="E238" s="45" t="str">
        <f t="shared" si="205"/>
        <v/>
      </c>
      <c r="F238" s="51"/>
      <c r="G238" s="51"/>
      <c r="H238" s="47">
        <f>SUMIF('Nhập'!$J$11:$J$19999,$C238,'Nhập'!$M$11:$M$19999)</f>
        <v>0</v>
      </c>
      <c r="I238" s="47">
        <f>SUMIF('Nhập'!$J$11:$J$19999,$C238,'Nhập'!$O$11:$O$19999)</f>
        <v>0</v>
      </c>
      <c r="J238" s="47">
        <f>SUMIF(Xuat!$I$11:$I$19999,$C238,Xuat!$K$11:$K$19999)</f>
        <v>0</v>
      </c>
      <c r="K238" s="47">
        <f>SUMIF(Xuat!$I$11:$I$19999,$C238,Xuat!$K$11:$K$19999)</f>
        <v>0</v>
      </c>
      <c r="L238" s="47">
        <f t="shared" ref="L238:M238" si="460">F238+H238-J238</f>
        <v>0</v>
      </c>
      <c r="M238" s="47">
        <f t="shared" si="460"/>
        <v>0</v>
      </c>
      <c r="N238" s="47">
        <f t="shared" ref="N238:O238" si="461">F238+H238</f>
        <v>0</v>
      </c>
      <c r="O238" s="47">
        <f t="shared" si="461"/>
        <v>0</v>
      </c>
      <c r="P238" s="48" t="str">
        <f t="shared" si="5"/>
        <v/>
      </c>
      <c r="Q238" s="47">
        <f t="shared" si="6"/>
        <v>0</v>
      </c>
      <c r="R238" s="49"/>
      <c r="S238" s="50"/>
      <c r="T238" s="50"/>
      <c r="U238" s="50"/>
      <c r="V238" s="50"/>
      <c r="W238" s="50"/>
      <c r="X238" s="50"/>
      <c r="Y238" s="50"/>
      <c r="Z238" s="50"/>
      <c r="AA238" s="50"/>
    </row>
    <row r="239" ht="18.75" customHeight="1">
      <c r="A239" s="41"/>
      <c r="B239" s="42" t="str">
        <f t="shared" si="7"/>
        <v/>
      </c>
      <c r="C239" s="43"/>
      <c r="D239" s="44" t="str">
        <f t="shared" si="204"/>
        <v/>
      </c>
      <c r="E239" s="45" t="str">
        <f t="shared" si="205"/>
        <v/>
      </c>
      <c r="F239" s="51"/>
      <c r="G239" s="51"/>
      <c r="H239" s="47">
        <f>SUMIF('Nhập'!$J$11:$J$19999,$C239,'Nhập'!$M$11:$M$19999)</f>
        <v>0</v>
      </c>
      <c r="I239" s="47">
        <f>SUMIF('Nhập'!$J$11:$J$19999,$C239,'Nhập'!$O$11:$O$19999)</f>
        <v>0</v>
      </c>
      <c r="J239" s="47">
        <f>SUMIF(Xuat!$I$11:$I$19999,$C239,Xuat!$K$11:$K$19999)</f>
        <v>0</v>
      </c>
      <c r="K239" s="47">
        <f>SUMIF(Xuat!$I$11:$I$19999,$C239,Xuat!$K$11:$K$19999)</f>
        <v>0</v>
      </c>
      <c r="L239" s="47">
        <f t="shared" ref="L239:M239" si="462">F239+H239-J239</f>
        <v>0</v>
      </c>
      <c r="M239" s="47">
        <f t="shared" si="462"/>
        <v>0</v>
      </c>
      <c r="N239" s="47">
        <f t="shared" ref="N239:O239" si="463">F239+H239</f>
        <v>0</v>
      </c>
      <c r="O239" s="47">
        <f t="shared" si="463"/>
        <v>0</v>
      </c>
      <c r="P239" s="48" t="str">
        <f t="shared" si="5"/>
        <v/>
      </c>
      <c r="Q239" s="47">
        <f t="shared" si="6"/>
        <v>0</v>
      </c>
      <c r="R239" s="49"/>
      <c r="S239" s="50"/>
      <c r="T239" s="50"/>
      <c r="U239" s="50"/>
      <c r="V239" s="50"/>
      <c r="W239" s="50"/>
      <c r="X239" s="50"/>
      <c r="Y239" s="50"/>
      <c r="Z239" s="50"/>
      <c r="AA239" s="50"/>
    </row>
    <row r="240" ht="18.75" customHeight="1">
      <c r="A240" s="41"/>
      <c r="B240" s="42" t="str">
        <f t="shared" si="7"/>
        <v/>
      </c>
      <c r="C240" s="43"/>
      <c r="D240" s="44" t="str">
        <f t="shared" si="204"/>
        <v/>
      </c>
      <c r="E240" s="45" t="str">
        <f t="shared" si="205"/>
        <v/>
      </c>
      <c r="F240" s="51"/>
      <c r="G240" s="51"/>
      <c r="H240" s="47">
        <f>SUMIF('Nhập'!$J$11:$J$19999,$C240,'Nhập'!$M$11:$M$19999)</f>
        <v>0</v>
      </c>
      <c r="I240" s="47">
        <f>SUMIF('Nhập'!$J$11:$J$19999,$C240,'Nhập'!$O$11:$O$19999)</f>
        <v>0</v>
      </c>
      <c r="J240" s="47">
        <f>SUMIF(Xuat!$I$11:$I$19999,$C240,Xuat!$K$11:$K$19999)</f>
        <v>0</v>
      </c>
      <c r="K240" s="47">
        <f>SUMIF(Xuat!$I$11:$I$19999,$C240,Xuat!$K$11:$K$19999)</f>
        <v>0</v>
      </c>
      <c r="L240" s="47">
        <f t="shared" ref="L240:M240" si="464">F240+H240-J240</f>
        <v>0</v>
      </c>
      <c r="M240" s="47">
        <f t="shared" si="464"/>
        <v>0</v>
      </c>
      <c r="N240" s="47">
        <f t="shared" ref="N240:O240" si="465">F240+H240</f>
        <v>0</v>
      </c>
      <c r="O240" s="47">
        <f t="shared" si="465"/>
        <v>0</v>
      </c>
      <c r="P240" s="48" t="str">
        <f t="shared" si="5"/>
        <v/>
      </c>
      <c r="Q240" s="47">
        <f t="shared" si="6"/>
        <v>0</v>
      </c>
      <c r="R240" s="49"/>
      <c r="S240" s="50"/>
      <c r="T240" s="50"/>
      <c r="U240" s="50"/>
      <c r="V240" s="50"/>
      <c r="W240" s="50"/>
      <c r="X240" s="50"/>
      <c r="Y240" s="50"/>
      <c r="Z240" s="50"/>
      <c r="AA240" s="50"/>
    </row>
    <row r="241" ht="18.75" customHeight="1">
      <c r="A241" s="41"/>
      <c r="B241" s="42" t="str">
        <f t="shared" si="7"/>
        <v/>
      </c>
      <c r="C241" s="43"/>
      <c r="D241" s="44" t="str">
        <f t="shared" si="204"/>
        <v/>
      </c>
      <c r="E241" s="45" t="str">
        <f t="shared" si="205"/>
        <v/>
      </c>
      <c r="F241" s="51"/>
      <c r="G241" s="51"/>
      <c r="H241" s="47">
        <f>SUMIF('Nhập'!$J$11:$J$19999,$C241,'Nhập'!$M$11:$M$19999)</f>
        <v>0</v>
      </c>
      <c r="I241" s="47">
        <f>SUMIF('Nhập'!$J$11:$J$19999,$C241,'Nhập'!$O$11:$O$19999)</f>
        <v>0</v>
      </c>
      <c r="J241" s="47">
        <f>SUMIF(Xuat!$I$11:$I$19999,$C241,Xuat!$K$11:$K$19999)</f>
        <v>0</v>
      </c>
      <c r="K241" s="47">
        <f>SUMIF(Xuat!$I$11:$I$19999,$C241,Xuat!$K$11:$K$19999)</f>
        <v>0</v>
      </c>
      <c r="L241" s="47">
        <f t="shared" ref="L241:M241" si="466">F241+H241-J241</f>
        <v>0</v>
      </c>
      <c r="M241" s="47">
        <f t="shared" si="466"/>
        <v>0</v>
      </c>
      <c r="N241" s="47">
        <f t="shared" ref="N241:O241" si="467">F241+H241</f>
        <v>0</v>
      </c>
      <c r="O241" s="47">
        <f t="shared" si="467"/>
        <v>0</v>
      </c>
      <c r="P241" s="48" t="str">
        <f t="shared" si="5"/>
        <v/>
      </c>
      <c r="Q241" s="47">
        <f t="shared" si="6"/>
        <v>0</v>
      </c>
      <c r="R241" s="49"/>
      <c r="S241" s="50"/>
      <c r="T241" s="50"/>
      <c r="U241" s="50"/>
      <c r="V241" s="50"/>
      <c r="W241" s="50"/>
      <c r="X241" s="50"/>
      <c r="Y241" s="50"/>
      <c r="Z241" s="50"/>
      <c r="AA241" s="50"/>
    </row>
    <row r="242" ht="18.75" customHeight="1">
      <c r="A242" s="41"/>
      <c r="B242" s="42" t="str">
        <f t="shared" si="7"/>
        <v/>
      </c>
      <c r="C242" s="43"/>
      <c r="D242" s="44" t="str">
        <f t="shared" si="204"/>
        <v/>
      </c>
      <c r="E242" s="45" t="str">
        <f t="shared" si="205"/>
        <v/>
      </c>
      <c r="F242" s="51"/>
      <c r="G242" s="51"/>
      <c r="H242" s="47">
        <f>SUMIF('Nhập'!$J$11:$J$19999,$C242,'Nhập'!$M$11:$M$19999)</f>
        <v>0</v>
      </c>
      <c r="I242" s="47">
        <f>SUMIF('Nhập'!$J$11:$J$19999,$C242,'Nhập'!$O$11:$O$19999)</f>
        <v>0</v>
      </c>
      <c r="J242" s="47">
        <f>SUMIF(Xuat!$I$11:$I$19999,$C242,Xuat!$K$11:$K$19999)</f>
        <v>0</v>
      </c>
      <c r="K242" s="47">
        <f>SUMIF(Xuat!$I$11:$I$19999,$C242,Xuat!$K$11:$K$19999)</f>
        <v>0</v>
      </c>
      <c r="L242" s="47">
        <f t="shared" ref="L242:M242" si="468">F242+H242-J242</f>
        <v>0</v>
      </c>
      <c r="M242" s="47">
        <f t="shared" si="468"/>
        <v>0</v>
      </c>
      <c r="N242" s="47">
        <f t="shared" ref="N242:O242" si="469">F242+H242</f>
        <v>0</v>
      </c>
      <c r="O242" s="47">
        <f t="shared" si="469"/>
        <v>0</v>
      </c>
      <c r="P242" s="48" t="str">
        <f t="shared" si="5"/>
        <v/>
      </c>
      <c r="Q242" s="47">
        <f t="shared" si="6"/>
        <v>0</v>
      </c>
      <c r="R242" s="49"/>
      <c r="S242" s="50"/>
      <c r="T242" s="50"/>
      <c r="U242" s="50"/>
      <c r="V242" s="50"/>
      <c r="W242" s="50"/>
      <c r="X242" s="50"/>
      <c r="Y242" s="50"/>
      <c r="Z242" s="50"/>
      <c r="AA242" s="50"/>
    </row>
    <row r="243" ht="18.75" customHeight="1">
      <c r="A243" s="41"/>
      <c r="B243" s="42" t="str">
        <f t="shared" si="7"/>
        <v/>
      </c>
      <c r="C243" s="43"/>
      <c r="D243" s="44" t="str">
        <f t="shared" si="204"/>
        <v/>
      </c>
      <c r="E243" s="45" t="str">
        <f t="shared" si="205"/>
        <v/>
      </c>
      <c r="F243" s="51"/>
      <c r="G243" s="51"/>
      <c r="H243" s="47">
        <f>SUMIF('Nhập'!$J$11:$J$19999,$C243,'Nhập'!$M$11:$M$19999)</f>
        <v>0</v>
      </c>
      <c r="I243" s="47">
        <f>SUMIF('Nhập'!$J$11:$J$19999,$C243,'Nhập'!$O$11:$O$19999)</f>
        <v>0</v>
      </c>
      <c r="J243" s="47">
        <f>SUMIF(Xuat!$I$11:$I$19999,$C243,Xuat!$K$11:$K$19999)</f>
        <v>0</v>
      </c>
      <c r="K243" s="47">
        <f>SUMIF(Xuat!$I$11:$I$19999,$C243,Xuat!$K$11:$K$19999)</f>
        <v>0</v>
      </c>
      <c r="L243" s="47">
        <f t="shared" ref="L243:M243" si="470">F243+H243-J243</f>
        <v>0</v>
      </c>
      <c r="M243" s="47">
        <f t="shared" si="470"/>
        <v>0</v>
      </c>
      <c r="N243" s="47">
        <f t="shared" ref="N243:O243" si="471">F243+H243</f>
        <v>0</v>
      </c>
      <c r="O243" s="47">
        <f t="shared" si="471"/>
        <v>0</v>
      </c>
      <c r="P243" s="48" t="str">
        <f t="shared" si="5"/>
        <v/>
      </c>
      <c r="Q243" s="47">
        <f t="shared" si="6"/>
        <v>0</v>
      </c>
      <c r="R243" s="49"/>
      <c r="S243" s="50"/>
      <c r="T243" s="50"/>
      <c r="U243" s="50"/>
      <c r="V243" s="50"/>
      <c r="W243" s="50"/>
      <c r="X243" s="50"/>
      <c r="Y243" s="50"/>
      <c r="Z243" s="50"/>
      <c r="AA243" s="50"/>
    </row>
    <row r="244" ht="18.75" customHeight="1">
      <c r="A244" s="41"/>
      <c r="B244" s="42" t="str">
        <f t="shared" si="7"/>
        <v/>
      </c>
      <c r="C244" s="43"/>
      <c r="D244" s="44" t="str">
        <f t="shared" si="204"/>
        <v/>
      </c>
      <c r="E244" s="45" t="str">
        <f t="shared" si="205"/>
        <v/>
      </c>
      <c r="F244" s="51"/>
      <c r="G244" s="51"/>
      <c r="H244" s="47">
        <f>SUMIF('Nhập'!$J$11:$J$19999,$C244,'Nhập'!$M$11:$M$19999)</f>
        <v>0</v>
      </c>
      <c r="I244" s="47">
        <f>SUMIF('Nhập'!$J$11:$J$19999,$C244,'Nhập'!$O$11:$O$19999)</f>
        <v>0</v>
      </c>
      <c r="J244" s="47">
        <f>SUMIF(Xuat!$I$11:$I$19999,$C244,Xuat!$K$11:$K$19999)</f>
        <v>0</v>
      </c>
      <c r="K244" s="47">
        <f>SUMIF(Xuat!$I$11:$I$19999,$C244,Xuat!$K$11:$K$19999)</f>
        <v>0</v>
      </c>
      <c r="L244" s="47">
        <f t="shared" ref="L244:M244" si="472">F244+H244-J244</f>
        <v>0</v>
      </c>
      <c r="M244" s="47">
        <f t="shared" si="472"/>
        <v>0</v>
      </c>
      <c r="N244" s="47">
        <f t="shared" ref="N244:O244" si="473">F244+H244</f>
        <v>0</v>
      </c>
      <c r="O244" s="47">
        <f t="shared" si="473"/>
        <v>0</v>
      </c>
      <c r="P244" s="48" t="str">
        <f t="shared" si="5"/>
        <v/>
      </c>
      <c r="Q244" s="47">
        <f t="shared" si="6"/>
        <v>0</v>
      </c>
      <c r="R244" s="49"/>
      <c r="S244" s="50"/>
      <c r="T244" s="50"/>
      <c r="U244" s="50"/>
      <c r="V244" s="50"/>
      <c r="W244" s="50"/>
      <c r="X244" s="50"/>
      <c r="Y244" s="50"/>
      <c r="Z244" s="50"/>
      <c r="AA244" s="50"/>
    </row>
    <row r="245" ht="18.75" customHeight="1">
      <c r="A245" s="41"/>
      <c r="B245" s="42" t="str">
        <f t="shared" si="7"/>
        <v/>
      </c>
      <c r="C245" s="43"/>
      <c r="D245" s="44" t="str">
        <f t="shared" si="204"/>
        <v/>
      </c>
      <c r="E245" s="45" t="str">
        <f t="shared" si="205"/>
        <v/>
      </c>
      <c r="F245" s="51"/>
      <c r="G245" s="51"/>
      <c r="H245" s="47">
        <f>SUMIF('Nhập'!$J$11:$J$19999,$C245,'Nhập'!$M$11:$M$19999)</f>
        <v>0</v>
      </c>
      <c r="I245" s="47">
        <f>SUMIF('Nhập'!$J$11:$J$19999,$C245,'Nhập'!$O$11:$O$19999)</f>
        <v>0</v>
      </c>
      <c r="J245" s="47">
        <f>SUMIF(Xuat!$I$11:$I$19999,$C245,Xuat!$K$11:$K$19999)</f>
        <v>0</v>
      </c>
      <c r="K245" s="47">
        <f>SUMIF(Xuat!$I$11:$I$19999,$C245,Xuat!$K$11:$K$19999)</f>
        <v>0</v>
      </c>
      <c r="L245" s="47">
        <f t="shared" ref="L245:M245" si="474">F245+H245-J245</f>
        <v>0</v>
      </c>
      <c r="M245" s="47">
        <f t="shared" si="474"/>
        <v>0</v>
      </c>
      <c r="N245" s="47">
        <f t="shared" ref="N245:O245" si="475">F245+H245</f>
        <v>0</v>
      </c>
      <c r="O245" s="47">
        <f t="shared" si="475"/>
        <v>0</v>
      </c>
      <c r="P245" s="48" t="str">
        <f t="shared" si="5"/>
        <v/>
      </c>
      <c r="Q245" s="47">
        <f t="shared" si="6"/>
        <v>0</v>
      </c>
      <c r="R245" s="49"/>
      <c r="S245" s="50"/>
      <c r="T245" s="50"/>
      <c r="U245" s="50"/>
      <c r="V245" s="50"/>
      <c r="W245" s="50"/>
      <c r="X245" s="50"/>
      <c r="Y245" s="50"/>
      <c r="Z245" s="50"/>
      <c r="AA245" s="50"/>
    </row>
    <row r="246" ht="18.75" customHeight="1">
      <c r="A246" s="41"/>
      <c r="B246" s="42" t="str">
        <f t="shared" si="7"/>
        <v/>
      </c>
      <c r="C246" s="43"/>
      <c r="D246" s="44" t="str">
        <f t="shared" si="204"/>
        <v/>
      </c>
      <c r="E246" s="45" t="str">
        <f t="shared" si="205"/>
        <v/>
      </c>
      <c r="F246" s="51"/>
      <c r="G246" s="51"/>
      <c r="H246" s="47">
        <f>SUMIF('Nhập'!$J$11:$J$19999,$C246,'Nhập'!$M$11:$M$19999)</f>
        <v>0</v>
      </c>
      <c r="I246" s="47">
        <f>SUMIF('Nhập'!$J$11:$J$19999,$C246,'Nhập'!$O$11:$O$19999)</f>
        <v>0</v>
      </c>
      <c r="J246" s="47">
        <f>SUMIF(Xuat!$I$11:$I$19999,$C246,Xuat!$K$11:$K$19999)</f>
        <v>0</v>
      </c>
      <c r="K246" s="47">
        <f>SUMIF(Xuat!$I$11:$I$19999,$C246,Xuat!$K$11:$K$19999)</f>
        <v>0</v>
      </c>
      <c r="L246" s="47">
        <f t="shared" ref="L246:M246" si="476">F246+H246-J246</f>
        <v>0</v>
      </c>
      <c r="M246" s="47">
        <f t="shared" si="476"/>
        <v>0</v>
      </c>
      <c r="N246" s="47">
        <f t="shared" ref="N246:O246" si="477">F246+H246</f>
        <v>0</v>
      </c>
      <c r="O246" s="47">
        <f t="shared" si="477"/>
        <v>0</v>
      </c>
      <c r="P246" s="48" t="str">
        <f t="shared" si="5"/>
        <v/>
      </c>
      <c r="Q246" s="47">
        <f t="shared" si="6"/>
        <v>0</v>
      </c>
      <c r="R246" s="49"/>
      <c r="S246" s="50"/>
      <c r="T246" s="50"/>
      <c r="U246" s="50"/>
      <c r="V246" s="50"/>
      <c r="W246" s="50"/>
      <c r="X246" s="50"/>
      <c r="Y246" s="50"/>
      <c r="Z246" s="50"/>
      <c r="AA246" s="50"/>
    </row>
    <row r="247" ht="18.75" customHeight="1">
      <c r="A247" s="41"/>
      <c r="B247" s="42" t="str">
        <f t="shared" si="7"/>
        <v/>
      </c>
      <c r="C247" s="43"/>
      <c r="D247" s="44" t="str">
        <f t="shared" si="204"/>
        <v/>
      </c>
      <c r="E247" s="45" t="str">
        <f t="shared" si="205"/>
        <v/>
      </c>
      <c r="F247" s="51"/>
      <c r="G247" s="51"/>
      <c r="H247" s="47">
        <f>SUMIF('Nhập'!$J$11:$J$19999,$C247,'Nhập'!$M$11:$M$19999)</f>
        <v>0</v>
      </c>
      <c r="I247" s="47">
        <f>SUMIF('Nhập'!$J$11:$J$19999,$C247,'Nhập'!$O$11:$O$19999)</f>
        <v>0</v>
      </c>
      <c r="J247" s="47">
        <f>SUMIF(Xuat!$I$11:$I$19999,$C247,Xuat!$K$11:$K$19999)</f>
        <v>0</v>
      </c>
      <c r="K247" s="47">
        <f>SUMIF(Xuat!$I$11:$I$19999,$C247,Xuat!$K$11:$K$19999)</f>
        <v>0</v>
      </c>
      <c r="L247" s="47">
        <f t="shared" ref="L247:M247" si="478">F247+H247-J247</f>
        <v>0</v>
      </c>
      <c r="M247" s="47">
        <f t="shared" si="478"/>
        <v>0</v>
      </c>
      <c r="N247" s="47">
        <f t="shared" ref="N247:O247" si="479">F247+H247</f>
        <v>0</v>
      </c>
      <c r="O247" s="47">
        <f t="shared" si="479"/>
        <v>0</v>
      </c>
      <c r="P247" s="48" t="str">
        <f t="shared" si="5"/>
        <v/>
      </c>
      <c r="Q247" s="47">
        <f t="shared" si="6"/>
        <v>0</v>
      </c>
      <c r="R247" s="49"/>
      <c r="S247" s="50"/>
      <c r="T247" s="50"/>
      <c r="U247" s="50"/>
      <c r="V247" s="50"/>
      <c r="W247" s="50"/>
      <c r="X247" s="50"/>
      <c r="Y247" s="50"/>
      <c r="Z247" s="50"/>
      <c r="AA247" s="50"/>
    </row>
    <row r="248" ht="18.75" customHeight="1">
      <c r="A248" s="41"/>
      <c r="B248" s="42" t="str">
        <f t="shared" si="7"/>
        <v/>
      </c>
      <c r="C248" s="43"/>
      <c r="D248" s="44" t="str">
        <f t="shared" si="204"/>
        <v/>
      </c>
      <c r="E248" s="45" t="str">
        <f t="shared" si="205"/>
        <v/>
      </c>
      <c r="F248" s="51"/>
      <c r="G248" s="51"/>
      <c r="H248" s="47">
        <f>SUMIF('Nhập'!$J$11:$J$19999,$C248,'Nhập'!$M$11:$M$19999)</f>
        <v>0</v>
      </c>
      <c r="I248" s="47">
        <f>SUMIF('Nhập'!$J$11:$J$19999,$C248,'Nhập'!$O$11:$O$19999)</f>
        <v>0</v>
      </c>
      <c r="J248" s="47">
        <f>SUMIF(Xuat!$I$11:$I$19999,$C248,Xuat!$K$11:$K$19999)</f>
        <v>0</v>
      </c>
      <c r="K248" s="47">
        <f>SUMIF(Xuat!$I$11:$I$19999,$C248,Xuat!$K$11:$K$19999)</f>
        <v>0</v>
      </c>
      <c r="L248" s="47">
        <f t="shared" ref="L248:M248" si="480">F248+H248-J248</f>
        <v>0</v>
      </c>
      <c r="M248" s="47">
        <f t="shared" si="480"/>
        <v>0</v>
      </c>
      <c r="N248" s="47">
        <f t="shared" ref="N248:O248" si="481">F248+H248</f>
        <v>0</v>
      </c>
      <c r="O248" s="47">
        <f t="shared" si="481"/>
        <v>0</v>
      </c>
      <c r="P248" s="48" t="str">
        <f t="shared" si="5"/>
        <v/>
      </c>
      <c r="Q248" s="47">
        <f t="shared" si="6"/>
        <v>0</v>
      </c>
      <c r="R248" s="49"/>
      <c r="S248" s="50"/>
      <c r="T248" s="50"/>
      <c r="U248" s="50"/>
      <c r="V248" s="50"/>
      <c r="W248" s="50"/>
      <c r="X248" s="50"/>
      <c r="Y248" s="50"/>
      <c r="Z248" s="50"/>
      <c r="AA248" s="50"/>
    </row>
    <row r="249" ht="18.75" customHeight="1">
      <c r="A249" s="41"/>
      <c r="B249" s="42" t="str">
        <f t="shared" si="7"/>
        <v/>
      </c>
      <c r="C249" s="43"/>
      <c r="D249" s="44" t="str">
        <f t="shared" si="204"/>
        <v/>
      </c>
      <c r="E249" s="45" t="str">
        <f t="shared" si="205"/>
        <v/>
      </c>
      <c r="F249" s="51"/>
      <c r="G249" s="51"/>
      <c r="H249" s="47">
        <f>SUMIF('Nhập'!$J$11:$J$19999,$C249,'Nhập'!$M$11:$M$19999)</f>
        <v>0</v>
      </c>
      <c r="I249" s="47">
        <f>SUMIF('Nhập'!$J$11:$J$19999,$C249,'Nhập'!$O$11:$O$19999)</f>
        <v>0</v>
      </c>
      <c r="J249" s="47">
        <f>SUMIF(Xuat!$I$11:$I$19999,$C249,Xuat!$K$11:$K$19999)</f>
        <v>0</v>
      </c>
      <c r="K249" s="47">
        <f>SUMIF(Xuat!$I$11:$I$19999,$C249,Xuat!$K$11:$K$19999)</f>
        <v>0</v>
      </c>
      <c r="L249" s="47">
        <f t="shared" ref="L249:M249" si="482">F249+H249-J249</f>
        <v>0</v>
      </c>
      <c r="M249" s="47">
        <f t="shared" si="482"/>
        <v>0</v>
      </c>
      <c r="N249" s="47">
        <f t="shared" ref="N249:O249" si="483">F249+H249</f>
        <v>0</v>
      </c>
      <c r="O249" s="47">
        <f t="shared" si="483"/>
        <v>0</v>
      </c>
      <c r="P249" s="48" t="str">
        <f t="shared" si="5"/>
        <v/>
      </c>
      <c r="Q249" s="47">
        <f t="shared" si="6"/>
        <v>0</v>
      </c>
      <c r="R249" s="49"/>
      <c r="S249" s="50"/>
      <c r="T249" s="50"/>
      <c r="U249" s="50"/>
      <c r="V249" s="50"/>
      <c r="W249" s="50"/>
      <c r="X249" s="50"/>
      <c r="Y249" s="50"/>
      <c r="Z249" s="50"/>
      <c r="AA249" s="50"/>
    </row>
    <row r="250" ht="18.75" customHeight="1">
      <c r="A250" s="41"/>
      <c r="B250" s="42" t="str">
        <f t="shared" si="7"/>
        <v/>
      </c>
      <c r="C250" s="43"/>
      <c r="D250" s="44" t="str">
        <f t="shared" si="204"/>
        <v/>
      </c>
      <c r="E250" s="45" t="str">
        <f t="shared" si="205"/>
        <v/>
      </c>
      <c r="F250" s="51"/>
      <c r="G250" s="51"/>
      <c r="H250" s="47">
        <f>SUMIF('Nhập'!$J$11:$J$19999,$C250,'Nhập'!$M$11:$M$19999)</f>
        <v>0</v>
      </c>
      <c r="I250" s="47">
        <f>SUMIF('Nhập'!$J$11:$J$19999,$C250,'Nhập'!$O$11:$O$19999)</f>
        <v>0</v>
      </c>
      <c r="J250" s="47">
        <f>SUMIF(Xuat!$I$11:$I$19999,$C250,Xuat!$K$11:$K$19999)</f>
        <v>0</v>
      </c>
      <c r="K250" s="47">
        <f>SUMIF(Xuat!$I$11:$I$19999,$C250,Xuat!$K$11:$K$19999)</f>
        <v>0</v>
      </c>
      <c r="L250" s="47">
        <f t="shared" ref="L250:M250" si="484">F250+H250-J250</f>
        <v>0</v>
      </c>
      <c r="M250" s="47">
        <f t="shared" si="484"/>
        <v>0</v>
      </c>
      <c r="N250" s="47">
        <f t="shared" ref="N250:O250" si="485">F250+H250</f>
        <v>0</v>
      </c>
      <c r="O250" s="47">
        <f t="shared" si="485"/>
        <v>0</v>
      </c>
      <c r="P250" s="48" t="str">
        <f t="shared" si="5"/>
        <v/>
      </c>
      <c r="Q250" s="47">
        <f t="shared" si="6"/>
        <v>0</v>
      </c>
      <c r="R250" s="49"/>
      <c r="S250" s="50"/>
      <c r="T250" s="50"/>
      <c r="U250" s="50"/>
      <c r="V250" s="50"/>
      <c r="W250" s="50"/>
      <c r="X250" s="50"/>
      <c r="Y250" s="50"/>
      <c r="Z250" s="50"/>
      <c r="AA250" s="50"/>
    </row>
    <row r="251" ht="18.75" customHeight="1">
      <c r="A251" s="41"/>
      <c r="B251" s="42" t="str">
        <f t="shared" si="7"/>
        <v/>
      </c>
      <c r="C251" s="43"/>
      <c r="D251" s="44" t="str">
        <f t="shared" si="204"/>
        <v/>
      </c>
      <c r="E251" s="45" t="str">
        <f t="shared" si="205"/>
        <v/>
      </c>
      <c r="F251" s="51"/>
      <c r="G251" s="51"/>
      <c r="H251" s="47">
        <f>SUMIF('Nhập'!$J$11:$J$19999,$C251,'Nhập'!$M$11:$M$19999)</f>
        <v>0</v>
      </c>
      <c r="I251" s="47">
        <f>SUMIF('Nhập'!$J$11:$J$19999,$C251,'Nhập'!$O$11:$O$19999)</f>
        <v>0</v>
      </c>
      <c r="J251" s="47">
        <f>SUMIF(Xuat!$I$11:$I$19999,$C251,Xuat!$K$11:$K$19999)</f>
        <v>0</v>
      </c>
      <c r="K251" s="47">
        <f>SUMIF(Xuat!$I$11:$I$19999,$C251,Xuat!$K$11:$K$19999)</f>
        <v>0</v>
      </c>
      <c r="L251" s="47">
        <f t="shared" ref="L251:M251" si="486">F251+H251-J251</f>
        <v>0</v>
      </c>
      <c r="M251" s="47">
        <f t="shared" si="486"/>
        <v>0</v>
      </c>
      <c r="N251" s="47">
        <f t="shared" ref="N251:O251" si="487">F251+H251</f>
        <v>0</v>
      </c>
      <c r="O251" s="47">
        <f t="shared" si="487"/>
        <v>0</v>
      </c>
      <c r="P251" s="48" t="str">
        <f t="shared" si="5"/>
        <v/>
      </c>
      <c r="Q251" s="47">
        <f t="shared" si="6"/>
        <v>0</v>
      </c>
      <c r="R251" s="49"/>
      <c r="S251" s="50"/>
      <c r="T251" s="50"/>
      <c r="U251" s="50"/>
      <c r="V251" s="50"/>
      <c r="W251" s="50"/>
      <c r="X251" s="50"/>
      <c r="Y251" s="50"/>
      <c r="Z251" s="50"/>
      <c r="AA251" s="50"/>
    </row>
    <row r="252" ht="18.75" customHeight="1">
      <c r="A252" s="41"/>
      <c r="B252" s="42" t="str">
        <f t="shared" si="7"/>
        <v/>
      </c>
      <c r="C252" s="43"/>
      <c r="D252" s="44" t="str">
        <f t="shared" si="204"/>
        <v/>
      </c>
      <c r="E252" s="45" t="str">
        <f t="shared" si="205"/>
        <v/>
      </c>
      <c r="F252" s="51"/>
      <c r="G252" s="51"/>
      <c r="H252" s="47">
        <f>SUMIF('Nhập'!$J$11:$J$19999,$C252,'Nhập'!$M$11:$M$19999)</f>
        <v>0</v>
      </c>
      <c r="I252" s="47">
        <f>SUMIF('Nhập'!$J$11:$J$19999,$C252,'Nhập'!$O$11:$O$19999)</f>
        <v>0</v>
      </c>
      <c r="J252" s="47">
        <f>SUMIF(Xuat!$I$11:$I$19999,$C252,Xuat!$K$11:$K$19999)</f>
        <v>0</v>
      </c>
      <c r="K252" s="47">
        <f>SUMIF(Xuat!$I$11:$I$19999,$C252,Xuat!$K$11:$K$19999)</f>
        <v>0</v>
      </c>
      <c r="L252" s="47">
        <f t="shared" ref="L252:M252" si="488">F252+H252-J252</f>
        <v>0</v>
      </c>
      <c r="M252" s="47">
        <f t="shared" si="488"/>
        <v>0</v>
      </c>
      <c r="N252" s="47">
        <f t="shared" ref="N252:O252" si="489">F252+H252</f>
        <v>0</v>
      </c>
      <c r="O252" s="47">
        <f t="shared" si="489"/>
        <v>0</v>
      </c>
      <c r="P252" s="48" t="str">
        <f t="shared" si="5"/>
        <v/>
      </c>
      <c r="Q252" s="47">
        <f t="shared" si="6"/>
        <v>0</v>
      </c>
      <c r="R252" s="49"/>
      <c r="S252" s="50"/>
      <c r="T252" s="50"/>
      <c r="U252" s="50"/>
      <c r="V252" s="50"/>
      <c r="W252" s="50"/>
      <c r="X252" s="50"/>
      <c r="Y252" s="50"/>
      <c r="Z252" s="50"/>
      <c r="AA252" s="50"/>
    </row>
    <row r="253" ht="18.75" customHeight="1">
      <c r="A253" s="41"/>
      <c r="B253" s="42" t="str">
        <f t="shared" si="7"/>
        <v/>
      </c>
      <c r="C253" s="43"/>
      <c r="D253" s="44" t="str">
        <f t="shared" si="204"/>
        <v/>
      </c>
      <c r="E253" s="45" t="str">
        <f t="shared" si="205"/>
        <v/>
      </c>
      <c r="F253" s="51"/>
      <c r="G253" s="51"/>
      <c r="H253" s="47">
        <f>SUMIF('Nhập'!$J$11:$J$19999,$C253,'Nhập'!$M$11:$M$19999)</f>
        <v>0</v>
      </c>
      <c r="I253" s="47">
        <f>SUMIF('Nhập'!$J$11:$J$19999,$C253,'Nhập'!$O$11:$O$19999)</f>
        <v>0</v>
      </c>
      <c r="J253" s="47">
        <f>SUMIF(Xuat!$I$11:$I$19999,$C253,Xuat!$K$11:$K$19999)</f>
        <v>0</v>
      </c>
      <c r="K253" s="47">
        <f>SUMIF(Xuat!$I$11:$I$19999,$C253,Xuat!$K$11:$K$19999)</f>
        <v>0</v>
      </c>
      <c r="L253" s="47">
        <f t="shared" ref="L253:M253" si="490">F253+H253-J253</f>
        <v>0</v>
      </c>
      <c r="M253" s="47">
        <f t="shared" si="490"/>
        <v>0</v>
      </c>
      <c r="N253" s="47">
        <f t="shared" ref="N253:O253" si="491">F253+H253</f>
        <v>0</v>
      </c>
      <c r="O253" s="47">
        <f t="shared" si="491"/>
        <v>0</v>
      </c>
      <c r="P253" s="48" t="str">
        <f t="shared" si="5"/>
        <v/>
      </c>
      <c r="Q253" s="47">
        <f t="shared" si="6"/>
        <v>0</v>
      </c>
      <c r="R253" s="49"/>
      <c r="S253" s="50"/>
      <c r="T253" s="50"/>
      <c r="U253" s="50"/>
      <c r="V253" s="50"/>
      <c r="W253" s="50"/>
      <c r="X253" s="50"/>
      <c r="Y253" s="50"/>
      <c r="Z253" s="50"/>
      <c r="AA253" s="50"/>
    </row>
    <row r="254" ht="18.75" customHeight="1">
      <c r="A254" s="41"/>
      <c r="B254" s="42" t="str">
        <f t="shared" si="7"/>
        <v/>
      </c>
      <c r="C254" s="43"/>
      <c r="D254" s="44" t="str">
        <f t="shared" si="204"/>
        <v/>
      </c>
      <c r="E254" s="45" t="str">
        <f t="shared" si="205"/>
        <v/>
      </c>
      <c r="F254" s="51"/>
      <c r="G254" s="51"/>
      <c r="H254" s="47">
        <f>SUMIF('Nhập'!$J$11:$J$19999,$C254,'Nhập'!$M$11:$M$19999)</f>
        <v>0</v>
      </c>
      <c r="I254" s="47">
        <f>SUMIF('Nhập'!$J$11:$J$19999,$C254,'Nhập'!$O$11:$O$19999)</f>
        <v>0</v>
      </c>
      <c r="J254" s="47">
        <f>SUMIF(Xuat!$I$11:$I$19999,$C254,Xuat!$K$11:$K$19999)</f>
        <v>0</v>
      </c>
      <c r="K254" s="47">
        <f>SUMIF(Xuat!$I$11:$I$19999,$C254,Xuat!$K$11:$K$19999)</f>
        <v>0</v>
      </c>
      <c r="L254" s="47">
        <f t="shared" ref="L254:M254" si="492">F254+H254-J254</f>
        <v>0</v>
      </c>
      <c r="M254" s="47">
        <f t="shared" si="492"/>
        <v>0</v>
      </c>
      <c r="N254" s="47">
        <f t="shared" ref="N254:O254" si="493">F254+H254</f>
        <v>0</v>
      </c>
      <c r="O254" s="47">
        <f t="shared" si="493"/>
        <v>0</v>
      </c>
      <c r="P254" s="48" t="str">
        <f t="shared" si="5"/>
        <v/>
      </c>
      <c r="Q254" s="47">
        <f t="shared" si="6"/>
        <v>0</v>
      </c>
      <c r="R254" s="49"/>
      <c r="S254" s="50"/>
      <c r="T254" s="50"/>
      <c r="U254" s="50"/>
      <c r="V254" s="50"/>
      <c r="W254" s="50"/>
      <c r="X254" s="50"/>
      <c r="Y254" s="50"/>
      <c r="Z254" s="50"/>
      <c r="AA254" s="50"/>
    </row>
    <row r="255" ht="18.75" customHeight="1">
      <c r="A255" s="41"/>
      <c r="B255" s="42" t="str">
        <f t="shared" si="7"/>
        <v/>
      </c>
      <c r="C255" s="43"/>
      <c r="D255" s="44" t="str">
        <f t="shared" si="204"/>
        <v/>
      </c>
      <c r="E255" s="45" t="str">
        <f t="shared" si="205"/>
        <v/>
      </c>
      <c r="F255" s="51"/>
      <c r="G255" s="51"/>
      <c r="H255" s="47">
        <f>SUMIF('Nhập'!$J$11:$J$19999,$C255,'Nhập'!$M$11:$M$19999)</f>
        <v>0</v>
      </c>
      <c r="I255" s="47">
        <f>SUMIF('Nhập'!$J$11:$J$19999,$C255,'Nhập'!$O$11:$O$19999)</f>
        <v>0</v>
      </c>
      <c r="J255" s="47">
        <f>SUMIF(Xuat!$I$11:$I$19999,$C255,Xuat!$K$11:$K$19999)</f>
        <v>0</v>
      </c>
      <c r="K255" s="47">
        <f>SUMIF(Xuat!$I$11:$I$19999,$C255,Xuat!$K$11:$K$19999)</f>
        <v>0</v>
      </c>
      <c r="L255" s="47">
        <f t="shared" ref="L255:M255" si="494">F255+H255-J255</f>
        <v>0</v>
      </c>
      <c r="M255" s="47">
        <f t="shared" si="494"/>
        <v>0</v>
      </c>
      <c r="N255" s="47">
        <f t="shared" ref="N255:O255" si="495">F255+H255</f>
        <v>0</v>
      </c>
      <c r="O255" s="47">
        <f t="shared" si="495"/>
        <v>0</v>
      </c>
      <c r="P255" s="48" t="str">
        <f t="shared" si="5"/>
        <v/>
      </c>
      <c r="Q255" s="47">
        <f t="shared" si="6"/>
        <v>0</v>
      </c>
      <c r="R255" s="49"/>
      <c r="S255" s="50"/>
      <c r="T255" s="50"/>
      <c r="U255" s="50"/>
      <c r="V255" s="50"/>
      <c r="W255" s="50"/>
      <c r="X255" s="50"/>
      <c r="Y255" s="50"/>
      <c r="Z255" s="50"/>
      <c r="AA255" s="50"/>
    </row>
    <row r="256" ht="18.75" customHeight="1">
      <c r="A256" s="41"/>
      <c r="B256" s="42" t="str">
        <f t="shared" si="7"/>
        <v/>
      </c>
      <c r="C256" s="43"/>
      <c r="D256" s="44" t="str">
        <f t="shared" si="204"/>
        <v/>
      </c>
      <c r="E256" s="45" t="str">
        <f t="shared" si="205"/>
        <v/>
      </c>
      <c r="F256" s="51"/>
      <c r="G256" s="51"/>
      <c r="H256" s="47">
        <f>SUMIF('Nhập'!$J$11:$J$19999,$C256,'Nhập'!$M$11:$M$19999)</f>
        <v>0</v>
      </c>
      <c r="I256" s="47">
        <f>SUMIF('Nhập'!$J$11:$J$19999,$C256,'Nhập'!$O$11:$O$19999)</f>
        <v>0</v>
      </c>
      <c r="J256" s="47">
        <f>SUMIF(Xuat!$I$11:$I$19999,$C256,Xuat!$K$11:$K$19999)</f>
        <v>0</v>
      </c>
      <c r="K256" s="47">
        <f>SUMIF(Xuat!$I$11:$I$19999,$C256,Xuat!$K$11:$K$19999)</f>
        <v>0</v>
      </c>
      <c r="L256" s="47">
        <f t="shared" ref="L256:M256" si="496">F256+H256-J256</f>
        <v>0</v>
      </c>
      <c r="M256" s="47">
        <f t="shared" si="496"/>
        <v>0</v>
      </c>
      <c r="N256" s="47">
        <f t="shared" ref="N256:O256" si="497">F256+H256</f>
        <v>0</v>
      </c>
      <c r="O256" s="47">
        <f t="shared" si="497"/>
        <v>0</v>
      </c>
      <c r="P256" s="48" t="str">
        <f t="shared" si="5"/>
        <v/>
      </c>
      <c r="Q256" s="47">
        <f t="shared" si="6"/>
        <v>0</v>
      </c>
      <c r="R256" s="49"/>
      <c r="S256" s="50"/>
      <c r="T256" s="50"/>
      <c r="U256" s="50"/>
      <c r="V256" s="50"/>
      <c r="W256" s="50"/>
      <c r="X256" s="50"/>
      <c r="Y256" s="50"/>
      <c r="Z256" s="50"/>
      <c r="AA256" s="50"/>
    </row>
    <row r="257" ht="18.75" customHeight="1">
      <c r="A257" s="41"/>
      <c r="B257" s="42" t="str">
        <f t="shared" si="7"/>
        <v/>
      </c>
      <c r="C257" s="43"/>
      <c r="D257" s="44" t="str">
        <f t="shared" si="204"/>
        <v/>
      </c>
      <c r="E257" s="45" t="str">
        <f t="shared" si="205"/>
        <v/>
      </c>
      <c r="F257" s="51"/>
      <c r="G257" s="51"/>
      <c r="H257" s="47">
        <f>SUMIF('Nhập'!$J$11:$J$19999,$C257,'Nhập'!$M$11:$M$19999)</f>
        <v>0</v>
      </c>
      <c r="I257" s="47">
        <f>SUMIF('Nhập'!$J$11:$J$19999,$C257,'Nhập'!$O$11:$O$19999)</f>
        <v>0</v>
      </c>
      <c r="J257" s="47">
        <f>SUMIF(Xuat!$I$11:$I$19999,$C257,Xuat!$K$11:$K$19999)</f>
        <v>0</v>
      </c>
      <c r="K257" s="47">
        <f>SUMIF(Xuat!$I$11:$I$19999,$C257,Xuat!$K$11:$K$19999)</f>
        <v>0</v>
      </c>
      <c r="L257" s="47">
        <f t="shared" ref="L257:M257" si="498">F257+H257-J257</f>
        <v>0</v>
      </c>
      <c r="M257" s="47">
        <f t="shared" si="498"/>
        <v>0</v>
      </c>
      <c r="N257" s="47">
        <f t="shared" ref="N257:O257" si="499">F257+H257</f>
        <v>0</v>
      </c>
      <c r="O257" s="47">
        <f t="shared" si="499"/>
        <v>0</v>
      </c>
      <c r="P257" s="48" t="str">
        <f t="shared" si="5"/>
        <v/>
      </c>
      <c r="Q257" s="47">
        <f t="shared" si="6"/>
        <v>0</v>
      </c>
      <c r="R257" s="49"/>
      <c r="S257" s="50"/>
      <c r="T257" s="50"/>
      <c r="U257" s="50"/>
      <c r="V257" s="50"/>
      <c r="W257" s="50"/>
      <c r="X257" s="50"/>
      <c r="Y257" s="50"/>
      <c r="Z257" s="50"/>
      <c r="AA257" s="50"/>
    </row>
    <row r="258" ht="18.75" customHeight="1">
      <c r="A258" s="41"/>
      <c r="B258" s="42" t="str">
        <f t="shared" si="7"/>
        <v/>
      </c>
      <c r="C258" s="43"/>
      <c r="D258" s="44" t="str">
        <f t="shared" si="204"/>
        <v/>
      </c>
      <c r="E258" s="45" t="str">
        <f t="shared" si="205"/>
        <v/>
      </c>
      <c r="F258" s="51"/>
      <c r="G258" s="51"/>
      <c r="H258" s="47">
        <f>SUMIF('Nhập'!$J$11:$J$19999,$C258,'Nhập'!$M$11:$M$19999)</f>
        <v>0</v>
      </c>
      <c r="I258" s="47">
        <f>SUMIF('Nhập'!$J$11:$J$19999,$C258,'Nhập'!$O$11:$O$19999)</f>
        <v>0</v>
      </c>
      <c r="J258" s="47">
        <f>SUMIF(Xuat!$I$11:$I$19999,$C258,Xuat!$K$11:$K$19999)</f>
        <v>0</v>
      </c>
      <c r="K258" s="47">
        <f>SUMIF(Xuat!$I$11:$I$19999,$C258,Xuat!$K$11:$K$19999)</f>
        <v>0</v>
      </c>
      <c r="L258" s="47">
        <f t="shared" ref="L258:M258" si="500">F258+H258-J258</f>
        <v>0</v>
      </c>
      <c r="M258" s="47">
        <f t="shared" si="500"/>
        <v>0</v>
      </c>
      <c r="N258" s="47">
        <f t="shared" ref="N258:O258" si="501">F258+H258</f>
        <v>0</v>
      </c>
      <c r="O258" s="47">
        <f t="shared" si="501"/>
        <v>0</v>
      </c>
      <c r="P258" s="48" t="str">
        <f t="shared" si="5"/>
        <v/>
      </c>
      <c r="Q258" s="47">
        <f t="shared" si="6"/>
        <v>0</v>
      </c>
      <c r="R258" s="49"/>
      <c r="S258" s="50"/>
      <c r="T258" s="50"/>
      <c r="U258" s="50"/>
      <c r="V258" s="50"/>
      <c r="W258" s="50"/>
      <c r="X258" s="50"/>
      <c r="Y258" s="50"/>
      <c r="Z258" s="50"/>
      <c r="AA258" s="50"/>
    </row>
    <row r="259" ht="18.75" customHeight="1">
      <c r="A259" s="41"/>
      <c r="B259" s="42" t="str">
        <f t="shared" si="7"/>
        <v/>
      </c>
      <c r="C259" s="43"/>
      <c r="D259" s="44" t="str">
        <f t="shared" si="204"/>
        <v/>
      </c>
      <c r="E259" s="45" t="str">
        <f t="shared" si="205"/>
        <v/>
      </c>
      <c r="F259" s="51"/>
      <c r="G259" s="51"/>
      <c r="H259" s="47">
        <f>SUMIF('Nhập'!$J$11:$J$19999,$C259,'Nhập'!$M$11:$M$19999)</f>
        <v>0</v>
      </c>
      <c r="I259" s="47">
        <f>SUMIF('Nhập'!$J$11:$J$19999,$C259,'Nhập'!$O$11:$O$19999)</f>
        <v>0</v>
      </c>
      <c r="J259" s="47">
        <f>SUMIF(Xuat!$I$11:$I$19999,$C259,Xuat!$K$11:$K$19999)</f>
        <v>0</v>
      </c>
      <c r="K259" s="47">
        <f>SUMIF(Xuat!$I$11:$I$19999,$C259,Xuat!$K$11:$K$19999)</f>
        <v>0</v>
      </c>
      <c r="L259" s="47">
        <f t="shared" ref="L259:M259" si="502">F259+H259-J259</f>
        <v>0</v>
      </c>
      <c r="M259" s="47">
        <f t="shared" si="502"/>
        <v>0</v>
      </c>
      <c r="N259" s="47">
        <f t="shared" ref="N259:O259" si="503">F259+H259</f>
        <v>0</v>
      </c>
      <c r="O259" s="47">
        <f t="shared" si="503"/>
        <v>0</v>
      </c>
      <c r="P259" s="48" t="str">
        <f t="shared" si="5"/>
        <v/>
      </c>
      <c r="Q259" s="47">
        <f t="shared" si="6"/>
        <v>0</v>
      </c>
      <c r="R259" s="49"/>
      <c r="S259" s="50"/>
      <c r="T259" s="50"/>
      <c r="U259" s="50"/>
      <c r="V259" s="50"/>
      <c r="W259" s="50"/>
      <c r="X259" s="50"/>
      <c r="Y259" s="50"/>
      <c r="Z259" s="50"/>
      <c r="AA259" s="50"/>
    </row>
    <row r="260" ht="18.75" customHeight="1">
      <c r="A260" s="41"/>
      <c r="B260" s="42" t="str">
        <f t="shared" si="7"/>
        <v/>
      </c>
      <c r="C260" s="43"/>
      <c r="D260" s="44" t="str">
        <f t="shared" si="204"/>
        <v/>
      </c>
      <c r="E260" s="45" t="str">
        <f t="shared" si="205"/>
        <v/>
      </c>
      <c r="F260" s="51"/>
      <c r="G260" s="51"/>
      <c r="H260" s="47">
        <f>SUMIF('Nhập'!$J$11:$J$19999,$C260,'Nhập'!$M$11:$M$19999)</f>
        <v>0</v>
      </c>
      <c r="I260" s="47">
        <f>SUMIF('Nhập'!$J$11:$J$19999,$C260,'Nhập'!$O$11:$O$19999)</f>
        <v>0</v>
      </c>
      <c r="J260" s="47">
        <f>SUMIF(Xuat!$I$11:$I$19999,$C260,Xuat!$K$11:$K$19999)</f>
        <v>0</v>
      </c>
      <c r="K260" s="47">
        <f>SUMIF(Xuat!$I$11:$I$19999,$C260,Xuat!$K$11:$K$19999)</f>
        <v>0</v>
      </c>
      <c r="L260" s="47">
        <f t="shared" ref="L260:M260" si="504">F260+H260-J260</f>
        <v>0</v>
      </c>
      <c r="M260" s="47">
        <f t="shared" si="504"/>
        <v>0</v>
      </c>
      <c r="N260" s="47">
        <f t="shared" ref="N260:O260" si="505">F260+H260</f>
        <v>0</v>
      </c>
      <c r="O260" s="47">
        <f t="shared" si="505"/>
        <v>0</v>
      </c>
      <c r="P260" s="48" t="str">
        <f t="shared" si="5"/>
        <v/>
      </c>
      <c r="Q260" s="47">
        <f t="shared" si="6"/>
        <v>0</v>
      </c>
      <c r="R260" s="49"/>
      <c r="S260" s="50"/>
      <c r="T260" s="50"/>
      <c r="U260" s="50"/>
      <c r="V260" s="50"/>
      <c r="W260" s="50"/>
      <c r="X260" s="50"/>
      <c r="Y260" s="50"/>
      <c r="Z260" s="50"/>
      <c r="AA260" s="50"/>
    </row>
    <row r="261" ht="18.75" customHeight="1">
      <c r="A261" s="41"/>
      <c r="B261" s="42" t="str">
        <f t="shared" si="7"/>
        <v/>
      </c>
      <c r="C261" s="43"/>
      <c r="D261" s="44" t="str">
        <f t="shared" si="204"/>
        <v/>
      </c>
      <c r="E261" s="45" t="str">
        <f t="shared" si="205"/>
        <v/>
      </c>
      <c r="F261" s="51"/>
      <c r="G261" s="51"/>
      <c r="H261" s="47">
        <f>SUMIF('Nhập'!$J$11:$J$19999,$C261,'Nhập'!$M$11:$M$19999)</f>
        <v>0</v>
      </c>
      <c r="I261" s="47">
        <f>SUMIF('Nhập'!$J$11:$J$19999,$C261,'Nhập'!$O$11:$O$19999)</f>
        <v>0</v>
      </c>
      <c r="J261" s="47">
        <f>SUMIF(Xuat!$I$11:$I$19999,$C261,Xuat!$K$11:$K$19999)</f>
        <v>0</v>
      </c>
      <c r="K261" s="47">
        <f>SUMIF(Xuat!$I$11:$I$19999,$C261,Xuat!$K$11:$K$19999)</f>
        <v>0</v>
      </c>
      <c r="L261" s="47">
        <f t="shared" ref="L261:M261" si="506">F261+H261-J261</f>
        <v>0</v>
      </c>
      <c r="M261" s="47">
        <f t="shared" si="506"/>
        <v>0</v>
      </c>
      <c r="N261" s="47">
        <f t="shared" ref="N261:O261" si="507">F261+H261</f>
        <v>0</v>
      </c>
      <c r="O261" s="47">
        <f t="shared" si="507"/>
        <v>0</v>
      </c>
      <c r="P261" s="48" t="str">
        <f t="shared" si="5"/>
        <v/>
      </c>
      <c r="Q261" s="47">
        <f t="shared" si="6"/>
        <v>0</v>
      </c>
      <c r="R261" s="49"/>
      <c r="S261" s="50"/>
      <c r="T261" s="50"/>
      <c r="U261" s="50"/>
      <c r="V261" s="50"/>
      <c r="W261" s="50"/>
      <c r="X261" s="50"/>
      <c r="Y261" s="50"/>
      <c r="Z261" s="50"/>
      <c r="AA261" s="50"/>
    </row>
    <row r="262" ht="18.75" customHeight="1">
      <c r="A262" s="41"/>
      <c r="B262" s="42" t="str">
        <f t="shared" si="7"/>
        <v/>
      </c>
      <c r="C262" s="43"/>
      <c r="D262" s="44" t="str">
        <f t="shared" si="204"/>
        <v/>
      </c>
      <c r="E262" s="45" t="str">
        <f t="shared" si="205"/>
        <v/>
      </c>
      <c r="F262" s="51"/>
      <c r="G262" s="51"/>
      <c r="H262" s="47">
        <f>SUMIF('Nhập'!$J$11:$J$19999,$C262,'Nhập'!$M$11:$M$19999)</f>
        <v>0</v>
      </c>
      <c r="I262" s="47">
        <f>SUMIF('Nhập'!$J$11:$J$19999,$C262,'Nhập'!$O$11:$O$19999)</f>
        <v>0</v>
      </c>
      <c r="J262" s="47">
        <f>SUMIF(Xuat!$I$11:$I$19999,$C262,Xuat!$K$11:$K$19999)</f>
        <v>0</v>
      </c>
      <c r="K262" s="47">
        <f>SUMIF(Xuat!$I$11:$I$19999,$C262,Xuat!$K$11:$K$19999)</f>
        <v>0</v>
      </c>
      <c r="L262" s="47">
        <f t="shared" ref="L262:M262" si="508">F262+H262-J262</f>
        <v>0</v>
      </c>
      <c r="M262" s="47">
        <f t="shared" si="508"/>
        <v>0</v>
      </c>
      <c r="N262" s="47">
        <f t="shared" ref="N262:O262" si="509">F262+H262</f>
        <v>0</v>
      </c>
      <c r="O262" s="47">
        <f t="shared" si="509"/>
        <v>0</v>
      </c>
      <c r="P262" s="48" t="str">
        <f t="shared" si="5"/>
        <v/>
      </c>
      <c r="Q262" s="47">
        <f t="shared" si="6"/>
        <v>0</v>
      </c>
      <c r="R262" s="49"/>
      <c r="S262" s="50"/>
      <c r="T262" s="50"/>
      <c r="U262" s="50"/>
      <c r="V262" s="50"/>
      <c r="W262" s="50"/>
      <c r="X262" s="50"/>
      <c r="Y262" s="50"/>
      <c r="Z262" s="50"/>
      <c r="AA262" s="50"/>
    </row>
    <row r="263" ht="18.75" customHeight="1">
      <c r="A263" s="41"/>
      <c r="B263" s="42" t="str">
        <f t="shared" si="7"/>
        <v/>
      </c>
      <c r="C263" s="43"/>
      <c r="D263" s="44" t="str">
        <f t="shared" si="204"/>
        <v/>
      </c>
      <c r="E263" s="45" t="str">
        <f t="shared" si="205"/>
        <v/>
      </c>
      <c r="F263" s="51"/>
      <c r="G263" s="51"/>
      <c r="H263" s="47">
        <f>SUMIF('Nhập'!$J$11:$J$19999,$C263,'Nhập'!$M$11:$M$19999)</f>
        <v>0</v>
      </c>
      <c r="I263" s="47">
        <f>SUMIF('Nhập'!$J$11:$J$19999,$C263,'Nhập'!$O$11:$O$19999)</f>
        <v>0</v>
      </c>
      <c r="J263" s="47">
        <f>SUMIF(Xuat!$I$11:$I$19999,$C263,Xuat!$K$11:$K$19999)</f>
        <v>0</v>
      </c>
      <c r="K263" s="47">
        <f>SUMIF(Xuat!$I$11:$I$19999,$C263,Xuat!$K$11:$K$19999)</f>
        <v>0</v>
      </c>
      <c r="L263" s="47">
        <f t="shared" ref="L263:M263" si="510">F263+H263-J263</f>
        <v>0</v>
      </c>
      <c r="M263" s="47">
        <f t="shared" si="510"/>
        <v>0</v>
      </c>
      <c r="N263" s="47">
        <f t="shared" ref="N263:O263" si="511">F263+H263</f>
        <v>0</v>
      </c>
      <c r="O263" s="47">
        <f t="shared" si="511"/>
        <v>0</v>
      </c>
      <c r="P263" s="48" t="str">
        <f t="shared" si="5"/>
        <v/>
      </c>
      <c r="Q263" s="47">
        <f t="shared" si="6"/>
        <v>0</v>
      </c>
      <c r="R263" s="49"/>
      <c r="S263" s="50"/>
      <c r="T263" s="50"/>
      <c r="U263" s="50"/>
      <c r="V263" s="50"/>
      <c r="W263" s="50"/>
      <c r="X263" s="50"/>
      <c r="Y263" s="50"/>
      <c r="Z263" s="50"/>
      <c r="AA263" s="50"/>
    </row>
    <row r="264" ht="18.75" customHeight="1">
      <c r="A264" s="41"/>
      <c r="B264" s="42" t="str">
        <f t="shared" si="7"/>
        <v/>
      </c>
      <c r="C264" s="43"/>
      <c r="D264" s="44" t="str">
        <f t="shared" si="204"/>
        <v/>
      </c>
      <c r="E264" s="45" t="str">
        <f t="shared" si="205"/>
        <v/>
      </c>
      <c r="F264" s="51"/>
      <c r="G264" s="51"/>
      <c r="H264" s="47">
        <f>SUMIF('Nhập'!$J$11:$J$19999,$C264,'Nhập'!$M$11:$M$19999)</f>
        <v>0</v>
      </c>
      <c r="I264" s="47">
        <f>SUMIF('Nhập'!$J$11:$J$19999,$C264,'Nhập'!$O$11:$O$19999)</f>
        <v>0</v>
      </c>
      <c r="J264" s="47">
        <f>SUMIF(Xuat!$I$11:$I$19999,$C264,Xuat!$K$11:$K$19999)</f>
        <v>0</v>
      </c>
      <c r="K264" s="47">
        <f>SUMIF(Xuat!$I$11:$I$19999,$C264,Xuat!$K$11:$K$19999)</f>
        <v>0</v>
      </c>
      <c r="L264" s="47">
        <f t="shared" ref="L264:M264" si="512">F264+H264-J264</f>
        <v>0</v>
      </c>
      <c r="M264" s="47">
        <f t="shared" si="512"/>
        <v>0</v>
      </c>
      <c r="N264" s="47">
        <f t="shared" ref="N264:O264" si="513">F264+H264</f>
        <v>0</v>
      </c>
      <c r="O264" s="47">
        <f t="shared" si="513"/>
        <v>0</v>
      </c>
      <c r="P264" s="48" t="str">
        <f t="shared" si="5"/>
        <v/>
      </c>
      <c r="Q264" s="47">
        <f t="shared" si="6"/>
        <v>0</v>
      </c>
      <c r="R264" s="49"/>
      <c r="S264" s="50"/>
      <c r="T264" s="50"/>
      <c r="U264" s="50"/>
      <c r="V264" s="50"/>
      <c r="W264" s="50"/>
      <c r="X264" s="50"/>
      <c r="Y264" s="50"/>
      <c r="Z264" s="50"/>
      <c r="AA264" s="50"/>
    </row>
    <row r="265" ht="18.75" customHeight="1">
      <c r="A265" s="41"/>
      <c r="B265" s="42" t="str">
        <f t="shared" si="7"/>
        <v/>
      </c>
      <c r="C265" s="43"/>
      <c r="D265" s="44" t="str">
        <f t="shared" si="204"/>
        <v/>
      </c>
      <c r="E265" s="45" t="str">
        <f t="shared" si="205"/>
        <v/>
      </c>
      <c r="F265" s="51"/>
      <c r="G265" s="51"/>
      <c r="H265" s="47">
        <f>SUMIF('Nhập'!$J$11:$J$19999,$C265,'Nhập'!$M$11:$M$19999)</f>
        <v>0</v>
      </c>
      <c r="I265" s="47">
        <f>SUMIF('Nhập'!$J$11:$J$19999,$C265,'Nhập'!$O$11:$O$19999)</f>
        <v>0</v>
      </c>
      <c r="J265" s="47">
        <f>SUMIF(Xuat!$I$11:$I$19999,$C265,Xuat!$K$11:$K$19999)</f>
        <v>0</v>
      </c>
      <c r="K265" s="47">
        <f>SUMIF(Xuat!$I$11:$I$19999,$C265,Xuat!$K$11:$K$19999)</f>
        <v>0</v>
      </c>
      <c r="L265" s="47">
        <f t="shared" ref="L265:M265" si="514">F265+H265-J265</f>
        <v>0</v>
      </c>
      <c r="M265" s="47">
        <f t="shared" si="514"/>
        <v>0</v>
      </c>
      <c r="N265" s="47">
        <f t="shared" ref="N265:O265" si="515">F265+H265</f>
        <v>0</v>
      </c>
      <c r="O265" s="47">
        <f t="shared" si="515"/>
        <v>0</v>
      </c>
      <c r="P265" s="48" t="str">
        <f t="shared" si="5"/>
        <v/>
      </c>
      <c r="Q265" s="47">
        <f t="shared" si="6"/>
        <v>0</v>
      </c>
      <c r="R265" s="49"/>
      <c r="S265" s="50"/>
      <c r="T265" s="50"/>
      <c r="U265" s="50"/>
      <c r="V265" s="50"/>
      <c r="W265" s="50"/>
      <c r="X265" s="50"/>
      <c r="Y265" s="50"/>
      <c r="Z265" s="50"/>
      <c r="AA265" s="50"/>
    </row>
    <row r="266" ht="18.75" customHeight="1">
      <c r="A266" s="41"/>
      <c r="B266" s="42" t="str">
        <f t="shared" si="7"/>
        <v/>
      </c>
      <c r="C266" s="43"/>
      <c r="D266" s="44" t="str">
        <f t="shared" si="204"/>
        <v/>
      </c>
      <c r="E266" s="45" t="str">
        <f t="shared" si="205"/>
        <v/>
      </c>
      <c r="F266" s="51"/>
      <c r="G266" s="51"/>
      <c r="H266" s="47">
        <f>SUMIF('Nhập'!$J$11:$J$19999,$C266,'Nhập'!$M$11:$M$19999)</f>
        <v>0</v>
      </c>
      <c r="I266" s="47">
        <f>SUMIF('Nhập'!$J$11:$J$19999,$C266,'Nhập'!$O$11:$O$19999)</f>
        <v>0</v>
      </c>
      <c r="J266" s="47">
        <f>SUMIF(Xuat!$I$11:$I$19999,$C266,Xuat!$K$11:$K$19999)</f>
        <v>0</v>
      </c>
      <c r="K266" s="47">
        <f>SUMIF(Xuat!$I$11:$I$19999,$C266,Xuat!$K$11:$K$19999)</f>
        <v>0</v>
      </c>
      <c r="L266" s="47">
        <f t="shared" ref="L266:M266" si="516">F266+H266-J266</f>
        <v>0</v>
      </c>
      <c r="M266" s="47">
        <f t="shared" si="516"/>
        <v>0</v>
      </c>
      <c r="N266" s="47">
        <f t="shared" ref="N266:O266" si="517">F266+H266</f>
        <v>0</v>
      </c>
      <c r="O266" s="47">
        <f t="shared" si="517"/>
        <v>0</v>
      </c>
      <c r="P266" s="48" t="str">
        <f t="shared" si="5"/>
        <v/>
      </c>
      <c r="Q266" s="47">
        <f t="shared" si="6"/>
        <v>0</v>
      </c>
      <c r="R266" s="49"/>
      <c r="S266" s="50"/>
      <c r="T266" s="50"/>
      <c r="U266" s="50"/>
      <c r="V266" s="50"/>
      <c r="W266" s="50"/>
      <c r="X266" s="50"/>
      <c r="Y266" s="50"/>
      <c r="Z266" s="50"/>
      <c r="AA266" s="50"/>
    </row>
    <row r="267" ht="18.75" customHeight="1">
      <c r="A267" s="41"/>
      <c r="B267" s="42" t="str">
        <f t="shared" si="7"/>
        <v/>
      </c>
      <c r="C267" s="43"/>
      <c r="D267" s="44" t="str">
        <f t="shared" si="204"/>
        <v/>
      </c>
      <c r="E267" s="45" t="str">
        <f t="shared" si="205"/>
        <v/>
      </c>
      <c r="F267" s="51"/>
      <c r="G267" s="51"/>
      <c r="H267" s="47">
        <f>SUMIF('Nhập'!$J$11:$J$19999,$C267,'Nhập'!$M$11:$M$19999)</f>
        <v>0</v>
      </c>
      <c r="I267" s="47">
        <f>SUMIF('Nhập'!$J$11:$J$19999,$C267,'Nhập'!$O$11:$O$19999)</f>
        <v>0</v>
      </c>
      <c r="J267" s="47">
        <f>SUMIF(Xuat!$I$11:$I$19999,$C267,Xuat!$K$11:$K$19999)</f>
        <v>0</v>
      </c>
      <c r="K267" s="47">
        <f>SUMIF(Xuat!$I$11:$I$19999,$C267,Xuat!$K$11:$K$19999)</f>
        <v>0</v>
      </c>
      <c r="L267" s="47">
        <f t="shared" ref="L267:M267" si="518">F267+H267-J267</f>
        <v>0</v>
      </c>
      <c r="M267" s="47">
        <f t="shared" si="518"/>
        <v>0</v>
      </c>
      <c r="N267" s="47">
        <f t="shared" ref="N267:O267" si="519">F267+H267</f>
        <v>0</v>
      </c>
      <c r="O267" s="47">
        <f t="shared" si="519"/>
        <v>0</v>
      </c>
      <c r="P267" s="48" t="str">
        <f t="shared" si="5"/>
        <v/>
      </c>
      <c r="Q267" s="47">
        <f t="shared" si="6"/>
        <v>0</v>
      </c>
      <c r="R267" s="49"/>
      <c r="S267" s="50"/>
      <c r="T267" s="50"/>
      <c r="U267" s="50"/>
      <c r="V267" s="50"/>
      <c r="W267" s="50"/>
      <c r="X267" s="50"/>
      <c r="Y267" s="50"/>
      <c r="Z267" s="50"/>
      <c r="AA267" s="50"/>
    </row>
    <row r="268" ht="18.75" customHeight="1">
      <c r="A268" s="41"/>
      <c r="B268" s="42" t="str">
        <f t="shared" si="7"/>
        <v/>
      </c>
      <c r="C268" s="43"/>
      <c r="D268" s="44" t="str">
        <f t="shared" si="204"/>
        <v/>
      </c>
      <c r="E268" s="45" t="str">
        <f t="shared" si="205"/>
        <v/>
      </c>
      <c r="F268" s="51"/>
      <c r="G268" s="51"/>
      <c r="H268" s="47">
        <f>SUMIF('Nhập'!$J$11:$J$19999,$C268,'Nhập'!$M$11:$M$19999)</f>
        <v>0</v>
      </c>
      <c r="I268" s="47">
        <f>SUMIF('Nhập'!$J$11:$J$19999,$C268,'Nhập'!$O$11:$O$19999)</f>
        <v>0</v>
      </c>
      <c r="J268" s="47">
        <f>SUMIF(Xuat!$I$11:$I$19999,$C268,Xuat!$K$11:$K$19999)</f>
        <v>0</v>
      </c>
      <c r="K268" s="47">
        <f>SUMIF(Xuat!$I$11:$I$19999,$C268,Xuat!$K$11:$K$19999)</f>
        <v>0</v>
      </c>
      <c r="L268" s="47">
        <f t="shared" ref="L268:M268" si="520">F268+H268-J268</f>
        <v>0</v>
      </c>
      <c r="M268" s="47">
        <f t="shared" si="520"/>
        <v>0</v>
      </c>
      <c r="N268" s="47">
        <f t="shared" ref="N268:O268" si="521">F268+H268</f>
        <v>0</v>
      </c>
      <c r="O268" s="47">
        <f t="shared" si="521"/>
        <v>0</v>
      </c>
      <c r="P268" s="48" t="str">
        <f t="shared" si="5"/>
        <v/>
      </c>
      <c r="Q268" s="47">
        <f t="shared" si="6"/>
        <v>0</v>
      </c>
      <c r="R268" s="49"/>
      <c r="S268" s="50"/>
      <c r="T268" s="50"/>
      <c r="U268" s="50"/>
      <c r="V268" s="50"/>
      <c r="W268" s="50"/>
      <c r="X268" s="50"/>
      <c r="Y268" s="50"/>
      <c r="Z268" s="50"/>
      <c r="AA268" s="50"/>
    </row>
    <row r="269" ht="18.75" customHeight="1">
      <c r="A269" s="41"/>
      <c r="B269" s="42" t="str">
        <f t="shared" si="7"/>
        <v/>
      </c>
      <c r="C269" s="43"/>
      <c r="D269" s="44" t="str">
        <f t="shared" si="204"/>
        <v/>
      </c>
      <c r="E269" s="45" t="str">
        <f t="shared" si="205"/>
        <v/>
      </c>
      <c r="F269" s="51"/>
      <c r="G269" s="51"/>
      <c r="H269" s="47">
        <f>SUMIF('Nhập'!$J$11:$J$19999,$C269,'Nhập'!$M$11:$M$19999)</f>
        <v>0</v>
      </c>
      <c r="I269" s="47">
        <f>SUMIF('Nhập'!$J$11:$J$19999,$C269,'Nhập'!$O$11:$O$19999)</f>
        <v>0</v>
      </c>
      <c r="J269" s="47">
        <f>SUMIF(Xuat!$I$11:$I$19999,$C269,Xuat!$K$11:$K$19999)</f>
        <v>0</v>
      </c>
      <c r="K269" s="47">
        <f>SUMIF(Xuat!$I$11:$I$19999,$C269,Xuat!$K$11:$K$19999)</f>
        <v>0</v>
      </c>
      <c r="L269" s="47">
        <f t="shared" ref="L269:M269" si="522">F269+H269-J269</f>
        <v>0</v>
      </c>
      <c r="M269" s="47">
        <f t="shared" si="522"/>
        <v>0</v>
      </c>
      <c r="N269" s="47">
        <f t="shared" ref="N269:O269" si="523">F269+H269</f>
        <v>0</v>
      </c>
      <c r="O269" s="47">
        <f t="shared" si="523"/>
        <v>0</v>
      </c>
      <c r="P269" s="48" t="str">
        <f t="shared" si="5"/>
        <v/>
      </c>
      <c r="Q269" s="47">
        <f t="shared" si="6"/>
        <v>0</v>
      </c>
      <c r="R269" s="49"/>
      <c r="S269" s="50"/>
      <c r="T269" s="50"/>
      <c r="U269" s="50"/>
      <c r="V269" s="50"/>
      <c r="W269" s="50"/>
      <c r="X269" s="50"/>
      <c r="Y269" s="50"/>
      <c r="Z269" s="50"/>
      <c r="AA269" s="50"/>
    </row>
    <row r="270" ht="18.75" customHeight="1">
      <c r="A270" s="41"/>
      <c r="B270" s="42" t="str">
        <f t="shared" si="7"/>
        <v/>
      </c>
      <c r="C270" s="43"/>
      <c r="D270" s="44" t="str">
        <f t="shared" si="204"/>
        <v/>
      </c>
      <c r="E270" s="45" t="str">
        <f t="shared" si="205"/>
        <v/>
      </c>
      <c r="F270" s="51"/>
      <c r="G270" s="51"/>
      <c r="H270" s="47">
        <f>SUMIF('Nhập'!$J$11:$J$19999,$C270,'Nhập'!$M$11:$M$19999)</f>
        <v>0</v>
      </c>
      <c r="I270" s="47">
        <f>SUMIF('Nhập'!$J$11:$J$19999,$C270,'Nhập'!$O$11:$O$19999)</f>
        <v>0</v>
      </c>
      <c r="J270" s="47">
        <f>SUMIF(Xuat!$I$11:$I$19999,$C270,Xuat!$K$11:$K$19999)</f>
        <v>0</v>
      </c>
      <c r="K270" s="47">
        <f>SUMIF(Xuat!$I$11:$I$19999,$C270,Xuat!$K$11:$K$19999)</f>
        <v>0</v>
      </c>
      <c r="L270" s="47">
        <f t="shared" ref="L270:M270" si="524">F270+H270-J270</f>
        <v>0</v>
      </c>
      <c r="M270" s="47">
        <f t="shared" si="524"/>
        <v>0</v>
      </c>
      <c r="N270" s="47">
        <f t="shared" ref="N270:O270" si="525">F270+H270</f>
        <v>0</v>
      </c>
      <c r="O270" s="47">
        <f t="shared" si="525"/>
        <v>0</v>
      </c>
      <c r="P270" s="48" t="str">
        <f t="shared" si="5"/>
        <v/>
      </c>
      <c r="Q270" s="47">
        <f t="shared" si="6"/>
        <v>0</v>
      </c>
      <c r="R270" s="49"/>
      <c r="S270" s="50"/>
      <c r="T270" s="50"/>
      <c r="U270" s="50"/>
      <c r="V270" s="50"/>
      <c r="W270" s="50"/>
      <c r="X270" s="50"/>
      <c r="Y270" s="50"/>
      <c r="Z270" s="50"/>
      <c r="AA270" s="50"/>
    </row>
    <row r="271" ht="18.75" customHeight="1">
      <c r="A271" s="41"/>
      <c r="B271" s="42" t="str">
        <f t="shared" si="7"/>
        <v/>
      </c>
      <c r="C271" s="43"/>
      <c r="D271" s="44" t="str">
        <f t="shared" si="204"/>
        <v/>
      </c>
      <c r="E271" s="45" t="str">
        <f t="shared" si="205"/>
        <v/>
      </c>
      <c r="F271" s="51"/>
      <c r="G271" s="51"/>
      <c r="H271" s="47">
        <f>SUMIF('Nhập'!$J$11:$J$19999,$C271,'Nhập'!$M$11:$M$19999)</f>
        <v>0</v>
      </c>
      <c r="I271" s="47">
        <f>SUMIF('Nhập'!$J$11:$J$19999,$C271,'Nhập'!$O$11:$O$19999)</f>
        <v>0</v>
      </c>
      <c r="J271" s="47">
        <f>SUMIF(Xuat!$I$11:$I$19999,$C271,Xuat!$K$11:$K$19999)</f>
        <v>0</v>
      </c>
      <c r="K271" s="47">
        <f>SUMIF(Xuat!$I$11:$I$19999,$C271,Xuat!$K$11:$K$19999)</f>
        <v>0</v>
      </c>
      <c r="L271" s="47">
        <f t="shared" ref="L271:M271" si="526">F271+H271-J271</f>
        <v>0</v>
      </c>
      <c r="M271" s="47">
        <f t="shared" si="526"/>
        <v>0</v>
      </c>
      <c r="N271" s="47">
        <f t="shared" ref="N271:O271" si="527">F271+H271</f>
        <v>0</v>
      </c>
      <c r="O271" s="47">
        <f t="shared" si="527"/>
        <v>0</v>
      </c>
      <c r="P271" s="48" t="str">
        <f t="shared" si="5"/>
        <v/>
      </c>
      <c r="Q271" s="47">
        <f t="shared" si="6"/>
        <v>0</v>
      </c>
      <c r="R271" s="49"/>
      <c r="S271" s="50"/>
      <c r="T271" s="50"/>
      <c r="U271" s="50"/>
      <c r="V271" s="50"/>
      <c r="W271" s="50"/>
      <c r="X271" s="50"/>
      <c r="Y271" s="50"/>
      <c r="Z271" s="50"/>
      <c r="AA271" s="50"/>
    </row>
    <row r="272" ht="18.75" customHeight="1">
      <c r="A272" s="41"/>
      <c r="B272" s="42" t="str">
        <f t="shared" si="7"/>
        <v/>
      </c>
      <c r="C272" s="43"/>
      <c r="D272" s="44" t="str">
        <f t="shared" si="204"/>
        <v/>
      </c>
      <c r="E272" s="45" t="str">
        <f t="shared" si="205"/>
        <v/>
      </c>
      <c r="F272" s="51"/>
      <c r="G272" s="51"/>
      <c r="H272" s="47">
        <f>SUMIF('Nhập'!$J$11:$J$19999,$C272,'Nhập'!$M$11:$M$19999)</f>
        <v>0</v>
      </c>
      <c r="I272" s="47">
        <f>SUMIF('Nhập'!$J$11:$J$19999,$C272,'Nhập'!$O$11:$O$19999)</f>
        <v>0</v>
      </c>
      <c r="J272" s="47">
        <f>SUMIF(Xuat!$I$11:$I$19999,$C272,Xuat!$K$11:$K$19999)</f>
        <v>0</v>
      </c>
      <c r="K272" s="47">
        <f>SUMIF(Xuat!$I$11:$I$19999,$C272,Xuat!$K$11:$K$19999)</f>
        <v>0</v>
      </c>
      <c r="L272" s="47">
        <f t="shared" ref="L272:M272" si="528">F272+H272-J272</f>
        <v>0</v>
      </c>
      <c r="M272" s="47">
        <f t="shared" si="528"/>
        <v>0</v>
      </c>
      <c r="N272" s="47">
        <f t="shared" ref="N272:O272" si="529">F272+H272</f>
        <v>0</v>
      </c>
      <c r="O272" s="47">
        <f t="shared" si="529"/>
        <v>0</v>
      </c>
      <c r="P272" s="48" t="str">
        <f t="shared" si="5"/>
        <v/>
      </c>
      <c r="Q272" s="47">
        <f t="shared" si="6"/>
        <v>0</v>
      </c>
      <c r="R272" s="49"/>
      <c r="S272" s="50"/>
      <c r="T272" s="50"/>
      <c r="U272" s="50"/>
      <c r="V272" s="50"/>
      <c r="W272" s="50"/>
      <c r="X272" s="50"/>
      <c r="Y272" s="50"/>
      <c r="Z272" s="50"/>
      <c r="AA272" s="50"/>
    </row>
    <row r="273" ht="18.75" customHeight="1">
      <c r="A273" s="41"/>
      <c r="B273" s="42" t="str">
        <f t="shared" si="7"/>
        <v/>
      </c>
      <c r="C273" s="43"/>
      <c r="D273" s="44" t="str">
        <f t="shared" si="204"/>
        <v/>
      </c>
      <c r="E273" s="45" t="str">
        <f t="shared" si="205"/>
        <v/>
      </c>
      <c r="F273" s="51"/>
      <c r="G273" s="51"/>
      <c r="H273" s="47">
        <f>SUMIF('Nhập'!$J$11:$J$19999,$C273,'Nhập'!$M$11:$M$19999)</f>
        <v>0</v>
      </c>
      <c r="I273" s="47">
        <f>SUMIF('Nhập'!$J$11:$J$19999,$C273,'Nhập'!$O$11:$O$19999)</f>
        <v>0</v>
      </c>
      <c r="J273" s="47">
        <f>SUMIF(Xuat!$I$11:$I$19999,$C273,Xuat!$K$11:$K$19999)</f>
        <v>0</v>
      </c>
      <c r="K273" s="47">
        <f>SUMIF(Xuat!$I$11:$I$19999,$C273,Xuat!$K$11:$K$19999)</f>
        <v>0</v>
      </c>
      <c r="L273" s="47">
        <f t="shared" ref="L273:M273" si="530">F273+H273-J273</f>
        <v>0</v>
      </c>
      <c r="M273" s="47">
        <f t="shared" si="530"/>
        <v>0</v>
      </c>
      <c r="N273" s="47">
        <f t="shared" ref="N273:O273" si="531">F273+H273</f>
        <v>0</v>
      </c>
      <c r="O273" s="47">
        <f t="shared" si="531"/>
        <v>0</v>
      </c>
      <c r="P273" s="48" t="str">
        <f t="shared" si="5"/>
        <v/>
      </c>
      <c r="Q273" s="47">
        <f t="shared" si="6"/>
        <v>0</v>
      </c>
      <c r="R273" s="49"/>
      <c r="S273" s="50"/>
      <c r="T273" s="50"/>
      <c r="U273" s="50"/>
      <c r="V273" s="50"/>
      <c r="W273" s="50"/>
      <c r="X273" s="50"/>
      <c r="Y273" s="50"/>
      <c r="Z273" s="50"/>
      <c r="AA273" s="50"/>
    </row>
    <row r="274" ht="18.75" customHeight="1">
      <c r="A274" s="41"/>
      <c r="B274" s="42" t="str">
        <f t="shared" si="7"/>
        <v/>
      </c>
      <c r="C274" s="43"/>
      <c r="D274" s="44" t="str">
        <f t="shared" si="204"/>
        <v/>
      </c>
      <c r="E274" s="45" t="str">
        <f t="shared" si="205"/>
        <v/>
      </c>
      <c r="F274" s="51"/>
      <c r="G274" s="51"/>
      <c r="H274" s="47">
        <f>SUMIF('Nhập'!$J$11:$J$19999,$C274,'Nhập'!$M$11:$M$19999)</f>
        <v>0</v>
      </c>
      <c r="I274" s="47">
        <f>SUMIF('Nhập'!$J$11:$J$19999,$C274,'Nhập'!$O$11:$O$19999)</f>
        <v>0</v>
      </c>
      <c r="J274" s="47">
        <f>SUMIF(Xuat!$I$11:$I$19999,$C274,Xuat!$K$11:$K$19999)</f>
        <v>0</v>
      </c>
      <c r="K274" s="47">
        <f>SUMIF(Xuat!$I$11:$I$19999,$C274,Xuat!$K$11:$K$19999)</f>
        <v>0</v>
      </c>
      <c r="L274" s="47">
        <f t="shared" ref="L274:M274" si="532">F274+H274-J274</f>
        <v>0</v>
      </c>
      <c r="M274" s="47">
        <f t="shared" si="532"/>
        <v>0</v>
      </c>
      <c r="N274" s="47">
        <f t="shared" ref="N274:O274" si="533">F274+H274</f>
        <v>0</v>
      </c>
      <c r="O274" s="47">
        <f t="shared" si="533"/>
        <v>0</v>
      </c>
      <c r="P274" s="48" t="str">
        <f t="shared" si="5"/>
        <v/>
      </c>
      <c r="Q274" s="47">
        <f t="shared" si="6"/>
        <v>0</v>
      </c>
      <c r="R274" s="49"/>
      <c r="S274" s="50"/>
      <c r="T274" s="50"/>
      <c r="U274" s="50"/>
      <c r="V274" s="50"/>
      <c r="W274" s="50"/>
      <c r="X274" s="50"/>
      <c r="Y274" s="50"/>
      <c r="Z274" s="50"/>
      <c r="AA274" s="50"/>
    </row>
    <row r="275" ht="18.75" customHeight="1">
      <c r="A275" s="41"/>
      <c r="B275" s="42" t="str">
        <f t="shared" si="7"/>
        <v/>
      </c>
      <c r="C275" s="43"/>
      <c r="D275" s="44" t="str">
        <f t="shared" si="204"/>
        <v/>
      </c>
      <c r="E275" s="45" t="str">
        <f t="shared" si="205"/>
        <v/>
      </c>
      <c r="F275" s="51"/>
      <c r="G275" s="51"/>
      <c r="H275" s="47">
        <f>SUMIF('Nhập'!$J$11:$J$19999,$C275,'Nhập'!$M$11:$M$19999)</f>
        <v>0</v>
      </c>
      <c r="I275" s="47">
        <f>SUMIF('Nhập'!$J$11:$J$19999,$C275,'Nhập'!$O$11:$O$19999)</f>
        <v>0</v>
      </c>
      <c r="J275" s="47">
        <f>SUMIF(Xuat!$I$11:$I$19999,$C275,Xuat!$K$11:$K$19999)</f>
        <v>0</v>
      </c>
      <c r="K275" s="47">
        <f>SUMIF(Xuat!$I$11:$I$19999,$C275,Xuat!$K$11:$K$19999)</f>
        <v>0</v>
      </c>
      <c r="L275" s="47">
        <f t="shared" ref="L275:M275" si="534">F275+H275-J275</f>
        <v>0</v>
      </c>
      <c r="M275" s="47">
        <f t="shared" si="534"/>
        <v>0</v>
      </c>
      <c r="N275" s="47">
        <f t="shared" ref="N275:O275" si="535">F275+H275</f>
        <v>0</v>
      </c>
      <c r="O275" s="47">
        <f t="shared" si="535"/>
        <v>0</v>
      </c>
      <c r="P275" s="48" t="str">
        <f t="shared" si="5"/>
        <v/>
      </c>
      <c r="Q275" s="47">
        <f t="shared" si="6"/>
        <v>0</v>
      </c>
      <c r="R275" s="49"/>
      <c r="S275" s="50"/>
      <c r="T275" s="50"/>
      <c r="U275" s="50"/>
      <c r="V275" s="50"/>
      <c r="W275" s="50"/>
      <c r="X275" s="50"/>
      <c r="Y275" s="50"/>
      <c r="Z275" s="50"/>
      <c r="AA275" s="50"/>
    </row>
    <row r="276" ht="18.75" customHeight="1">
      <c r="A276" s="41"/>
      <c r="B276" s="42" t="str">
        <f t="shared" si="7"/>
        <v/>
      </c>
      <c r="C276" s="43"/>
      <c r="D276" s="44" t="str">
        <f t="shared" si="204"/>
        <v/>
      </c>
      <c r="E276" s="45" t="str">
        <f t="shared" si="205"/>
        <v/>
      </c>
      <c r="F276" s="51"/>
      <c r="G276" s="51"/>
      <c r="H276" s="47">
        <f>SUMIF('Nhập'!$J$11:$J$19999,$C276,'Nhập'!$M$11:$M$19999)</f>
        <v>0</v>
      </c>
      <c r="I276" s="47">
        <f>SUMIF('Nhập'!$J$11:$J$19999,$C276,'Nhập'!$O$11:$O$19999)</f>
        <v>0</v>
      </c>
      <c r="J276" s="47">
        <f>SUMIF(Xuat!$I$11:$I$19999,$C276,Xuat!$K$11:$K$19999)</f>
        <v>0</v>
      </c>
      <c r="K276" s="47">
        <f>SUMIF(Xuat!$I$11:$I$19999,$C276,Xuat!$K$11:$K$19999)</f>
        <v>0</v>
      </c>
      <c r="L276" s="47">
        <f t="shared" ref="L276:M276" si="536">F276+H276-J276</f>
        <v>0</v>
      </c>
      <c r="M276" s="47">
        <f t="shared" si="536"/>
        <v>0</v>
      </c>
      <c r="N276" s="47">
        <f t="shared" ref="N276:O276" si="537">F276+H276</f>
        <v>0</v>
      </c>
      <c r="O276" s="47">
        <f t="shared" si="537"/>
        <v>0</v>
      </c>
      <c r="P276" s="48" t="str">
        <f t="shared" si="5"/>
        <v/>
      </c>
      <c r="Q276" s="47">
        <f t="shared" si="6"/>
        <v>0</v>
      </c>
      <c r="R276" s="49"/>
      <c r="S276" s="50"/>
      <c r="T276" s="50"/>
      <c r="U276" s="50"/>
      <c r="V276" s="50"/>
      <c r="W276" s="50"/>
      <c r="X276" s="50"/>
      <c r="Y276" s="50"/>
      <c r="Z276" s="50"/>
      <c r="AA276" s="50"/>
    </row>
    <row r="277" ht="18.75" customHeight="1">
      <c r="A277" s="41"/>
      <c r="B277" s="42" t="str">
        <f t="shared" si="7"/>
        <v/>
      </c>
      <c r="C277" s="43"/>
      <c r="D277" s="44" t="str">
        <f t="shared" si="204"/>
        <v/>
      </c>
      <c r="E277" s="45" t="str">
        <f t="shared" si="205"/>
        <v/>
      </c>
      <c r="F277" s="51"/>
      <c r="G277" s="51"/>
      <c r="H277" s="47">
        <f>SUMIF('Nhập'!$J$11:$J$19999,$C277,'Nhập'!$M$11:$M$19999)</f>
        <v>0</v>
      </c>
      <c r="I277" s="47">
        <f>SUMIF('Nhập'!$J$11:$J$19999,$C277,'Nhập'!$O$11:$O$19999)</f>
        <v>0</v>
      </c>
      <c r="J277" s="47">
        <f>SUMIF(Xuat!$I$11:$I$19999,$C277,Xuat!$K$11:$K$19999)</f>
        <v>0</v>
      </c>
      <c r="K277" s="47">
        <f>SUMIF(Xuat!$I$11:$I$19999,$C277,Xuat!$K$11:$K$19999)</f>
        <v>0</v>
      </c>
      <c r="L277" s="47">
        <f t="shared" ref="L277:M277" si="538">F277+H277-J277</f>
        <v>0</v>
      </c>
      <c r="M277" s="47">
        <f t="shared" si="538"/>
        <v>0</v>
      </c>
      <c r="N277" s="47">
        <f t="shared" ref="N277:O277" si="539">F277+H277</f>
        <v>0</v>
      </c>
      <c r="O277" s="47">
        <f t="shared" si="539"/>
        <v>0</v>
      </c>
      <c r="P277" s="48" t="str">
        <f t="shared" si="5"/>
        <v/>
      </c>
      <c r="Q277" s="47">
        <f t="shared" si="6"/>
        <v>0</v>
      </c>
      <c r="R277" s="49"/>
      <c r="S277" s="50"/>
      <c r="T277" s="50"/>
      <c r="U277" s="50"/>
      <c r="V277" s="50"/>
      <c r="W277" s="50"/>
      <c r="X277" s="50"/>
      <c r="Y277" s="50"/>
      <c r="Z277" s="50"/>
      <c r="AA277" s="50"/>
    </row>
    <row r="278" ht="18.75" customHeight="1">
      <c r="A278" s="41"/>
      <c r="B278" s="42" t="str">
        <f t="shared" si="7"/>
        <v/>
      </c>
      <c r="C278" s="43"/>
      <c r="D278" s="44" t="str">
        <f t="shared" si="204"/>
        <v/>
      </c>
      <c r="E278" s="45" t="str">
        <f t="shared" si="205"/>
        <v/>
      </c>
      <c r="F278" s="51"/>
      <c r="G278" s="51"/>
      <c r="H278" s="47">
        <f>SUMIF('Nhập'!$J$11:$J$19999,$C278,'Nhập'!$M$11:$M$19999)</f>
        <v>0</v>
      </c>
      <c r="I278" s="47">
        <f>SUMIF('Nhập'!$J$11:$J$19999,$C278,'Nhập'!$O$11:$O$19999)</f>
        <v>0</v>
      </c>
      <c r="J278" s="47">
        <f>SUMIF(Xuat!$I$11:$I$19999,$C278,Xuat!$K$11:$K$19999)</f>
        <v>0</v>
      </c>
      <c r="K278" s="47">
        <f>SUMIF(Xuat!$I$11:$I$19999,$C278,Xuat!$K$11:$K$19999)</f>
        <v>0</v>
      </c>
      <c r="L278" s="47">
        <f t="shared" ref="L278:M278" si="540">F278+H278-J278</f>
        <v>0</v>
      </c>
      <c r="M278" s="47">
        <f t="shared" si="540"/>
        <v>0</v>
      </c>
      <c r="N278" s="47">
        <f t="shared" ref="N278:O278" si="541">F278+H278</f>
        <v>0</v>
      </c>
      <c r="O278" s="47">
        <f t="shared" si="541"/>
        <v>0</v>
      </c>
      <c r="P278" s="48" t="str">
        <f t="shared" si="5"/>
        <v/>
      </c>
      <c r="Q278" s="47">
        <f t="shared" si="6"/>
        <v>0</v>
      </c>
      <c r="R278" s="49"/>
      <c r="S278" s="50"/>
      <c r="T278" s="50"/>
      <c r="U278" s="50"/>
      <c r="V278" s="50"/>
      <c r="W278" s="50"/>
      <c r="X278" s="50"/>
      <c r="Y278" s="50"/>
      <c r="Z278" s="50"/>
      <c r="AA278" s="50"/>
    </row>
    <row r="279" ht="18.75" customHeight="1">
      <c r="A279" s="41"/>
      <c r="B279" s="42" t="str">
        <f t="shared" si="7"/>
        <v/>
      </c>
      <c r="C279" s="43"/>
      <c r="D279" s="44" t="str">
        <f t="shared" si="204"/>
        <v/>
      </c>
      <c r="E279" s="45" t="str">
        <f t="shared" si="205"/>
        <v/>
      </c>
      <c r="F279" s="51"/>
      <c r="G279" s="51"/>
      <c r="H279" s="47">
        <f>SUMIF('Nhập'!$J$11:$J$19999,$C279,'Nhập'!$M$11:$M$19999)</f>
        <v>0</v>
      </c>
      <c r="I279" s="47">
        <f>SUMIF('Nhập'!$J$11:$J$19999,$C279,'Nhập'!$O$11:$O$19999)</f>
        <v>0</v>
      </c>
      <c r="J279" s="47">
        <f>SUMIF(Xuat!$I$11:$I$19999,$C279,Xuat!$K$11:$K$19999)</f>
        <v>0</v>
      </c>
      <c r="K279" s="47">
        <f>SUMIF(Xuat!$I$11:$I$19999,$C279,Xuat!$K$11:$K$19999)</f>
        <v>0</v>
      </c>
      <c r="L279" s="47">
        <f t="shared" ref="L279:M279" si="542">F279+H279-J279</f>
        <v>0</v>
      </c>
      <c r="M279" s="47">
        <f t="shared" si="542"/>
        <v>0</v>
      </c>
      <c r="N279" s="47">
        <f t="shared" ref="N279:O279" si="543">F279+H279</f>
        <v>0</v>
      </c>
      <c r="O279" s="47">
        <f t="shared" si="543"/>
        <v>0</v>
      </c>
      <c r="P279" s="48" t="str">
        <f t="shared" si="5"/>
        <v/>
      </c>
      <c r="Q279" s="47">
        <f t="shared" si="6"/>
        <v>0</v>
      </c>
      <c r="R279" s="49"/>
      <c r="S279" s="50"/>
      <c r="T279" s="50"/>
      <c r="U279" s="50"/>
      <c r="V279" s="50"/>
      <c r="W279" s="50"/>
      <c r="X279" s="50"/>
      <c r="Y279" s="50"/>
      <c r="Z279" s="50"/>
      <c r="AA279" s="50"/>
    </row>
    <row r="280" ht="18.75" customHeight="1">
      <c r="A280" s="41"/>
      <c r="B280" s="42" t="str">
        <f t="shared" si="7"/>
        <v/>
      </c>
      <c r="C280" s="43"/>
      <c r="D280" s="44" t="str">
        <f t="shared" si="204"/>
        <v/>
      </c>
      <c r="E280" s="45" t="str">
        <f t="shared" si="205"/>
        <v/>
      </c>
      <c r="F280" s="51"/>
      <c r="G280" s="51"/>
      <c r="H280" s="47">
        <f>SUMIF('Nhập'!$J$11:$J$19999,$C280,'Nhập'!$M$11:$M$19999)</f>
        <v>0</v>
      </c>
      <c r="I280" s="47">
        <f>SUMIF('Nhập'!$J$11:$J$19999,$C280,'Nhập'!$O$11:$O$19999)</f>
        <v>0</v>
      </c>
      <c r="J280" s="47">
        <f>SUMIF(Xuat!$I$11:$I$19999,$C280,Xuat!$K$11:$K$19999)</f>
        <v>0</v>
      </c>
      <c r="K280" s="47">
        <f>SUMIF(Xuat!$I$11:$I$19999,$C280,Xuat!$K$11:$K$19999)</f>
        <v>0</v>
      </c>
      <c r="L280" s="47">
        <f t="shared" ref="L280:M280" si="544">F280+H280-J280</f>
        <v>0</v>
      </c>
      <c r="M280" s="47">
        <f t="shared" si="544"/>
        <v>0</v>
      </c>
      <c r="N280" s="47">
        <f t="shared" ref="N280:O280" si="545">F280+H280</f>
        <v>0</v>
      </c>
      <c r="O280" s="47">
        <f t="shared" si="545"/>
        <v>0</v>
      </c>
      <c r="P280" s="48" t="str">
        <f t="shared" si="5"/>
        <v/>
      </c>
      <c r="Q280" s="47">
        <f t="shared" si="6"/>
        <v>0</v>
      </c>
      <c r="R280" s="49"/>
      <c r="S280" s="50"/>
      <c r="T280" s="50"/>
      <c r="U280" s="50"/>
      <c r="V280" s="50"/>
      <c r="W280" s="50"/>
      <c r="X280" s="50"/>
      <c r="Y280" s="50"/>
      <c r="Z280" s="50"/>
      <c r="AA280" s="50"/>
    </row>
    <row r="281" ht="18.75" customHeight="1">
      <c r="A281" s="41"/>
      <c r="B281" s="42" t="str">
        <f t="shared" si="7"/>
        <v/>
      </c>
      <c r="C281" s="43"/>
      <c r="D281" s="44" t="str">
        <f t="shared" si="204"/>
        <v/>
      </c>
      <c r="E281" s="45" t="str">
        <f t="shared" si="205"/>
        <v/>
      </c>
      <c r="F281" s="51"/>
      <c r="G281" s="51"/>
      <c r="H281" s="47">
        <f>SUMIF('Nhập'!$J$11:$J$19999,$C281,'Nhập'!$M$11:$M$19999)</f>
        <v>0</v>
      </c>
      <c r="I281" s="47">
        <f>SUMIF('Nhập'!$J$11:$J$19999,$C281,'Nhập'!$O$11:$O$19999)</f>
        <v>0</v>
      </c>
      <c r="J281" s="47">
        <f>SUMIF(Xuat!$I$11:$I$19999,$C281,Xuat!$K$11:$K$19999)</f>
        <v>0</v>
      </c>
      <c r="K281" s="47">
        <f>SUMIF(Xuat!$I$11:$I$19999,$C281,Xuat!$K$11:$K$19999)</f>
        <v>0</v>
      </c>
      <c r="L281" s="47">
        <f t="shared" ref="L281:M281" si="546">F281+H281-J281</f>
        <v>0</v>
      </c>
      <c r="M281" s="47">
        <f t="shared" si="546"/>
        <v>0</v>
      </c>
      <c r="N281" s="47">
        <f t="shared" ref="N281:O281" si="547">F281+H281</f>
        <v>0</v>
      </c>
      <c r="O281" s="47">
        <f t="shared" si="547"/>
        <v>0</v>
      </c>
      <c r="P281" s="48" t="str">
        <f t="shared" si="5"/>
        <v/>
      </c>
      <c r="Q281" s="47">
        <f t="shared" si="6"/>
        <v>0</v>
      </c>
      <c r="R281" s="49"/>
      <c r="S281" s="50"/>
      <c r="T281" s="50"/>
      <c r="U281" s="50"/>
      <c r="V281" s="50"/>
      <c r="W281" s="50"/>
      <c r="X281" s="50"/>
      <c r="Y281" s="50"/>
      <c r="Z281" s="50"/>
      <c r="AA281" s="50"/>
    </row>
    <row r="282" ht="18.75" customHeight="1">
      <c r="A282" s="41"/>
      <c r="B282" s="42" t="str">
        <f t="shared" si="7"/>
        <v/>
      </c>
      <c r="C282" s="43"/>
      <c r="D282" s="44" t="str">
        <f t="shared" si="204"/>
        <v/>
      </c>
      <c r="E282" s="45" t="str">
        <f t="shared" si="205"/>
        <v/>
      </c>
      <c r="F282" s="51"/>
      <c r="G282" s="51"/>
      <c r="H282" s="47">
        <f>SUMIF('Nhập'!$J$11:$J$19999,$C282,'Nhập'!$M$11:$M$19999)</f>
        <v>0</v>
      </c>
      <c r="I282" s="47">
        <f>SUMIF('Nhập'!$J$11:$J$19999,$C282,'Nhập'!$O$11:$O$19999)</f>
        <v>0</v>
      </c>
      <c r="J282" s="47">
        <f>SUMIF(Xuat!$I$11:$I$19999,$C282,Xuat!$K$11:$K$19999)</f>
        <v>0</v>
      </c>
      <c r="K282" s="47">
        <f>SUMIF(Xuat!$I$11:$I$19999,$C282,Xuat!$K$11:$K$19999)</f>
        <v>0</v>
      </c>
      <c r="L282" s="47">
        <f t="shared" ref="L282:M282" si="548">F282+H282-J282</f>
        <v>0</v>
      </c>
      <c r="M282" s="47">
        <f t="shared" si="548"/>
        <v>0</v>
      </c>
      <c r="N282" s="47">
        <f t="shared" ref="N282:O282" si="549">F282+H282</f>
        <v>0</v>
      </c>
      <c r="O282" s="47">
        <f t="shared" si="549"/>
        <v>0</v>
      </c>
      <c r="P282" s="48" t="str">
        <f t="shared" si="5"/>
        <v/>
      </c>
      <c r="Q282" s="47">
        <f t="shared" si="6"/>
        <v>0</v>
      </c>
      <c r="R282" s="49"/>
      <c r="S282" s="50"/>
      <c r="T282" s="50"/>
      <c r="U282" s="50"/>
      <c r="V282" s="50"/>
      <c r="W282" s="50"/>
      <c r="X282" s="50"/>
      <c r="Y282" s="50"/>
      <c r="Z282" s="50"/>
      <c r="AA282" s="50"/>
    </row>
    <row r="283" ht="18.75" customHeight="1">
      <c r="A283" s="41"/>
      <c r="B283" s="42" t="str">
        <f t="shared" si="7"/>
        <v/>
      </c>
      <c r="C283" s="43"/>
      <c r="D283" s="44" t="str">
        <f t="shared" si="204"/>
        <v/>
      </c>
      <c r="E283" s="45" t="str">
        <f t="shared" si="205"/>
        <v/>
      </c>
      <c r="F283" s="51"/>
      <c r="G283" s="51"/>
      <c r="H283" s="47">
        <f>SUMIF('Nhập'!$J$11:$J$19999,$C283,'Nhập'!$M$11:$M$19999)</f>
        <v>0</v>
      </c>
      <c r="I283" s="47">
        <f>SUMIF('Nhập'!$J$11:$J$19999,$C283,'Nhập'!$O$11:$O$19999)</f>
        <v>0</v>
      </c>
      <c r="J283" s="47">
        <f>SUMIF(Xuat!$I$11:$I$19999,$C283,Xuat!$K$11:$K$19999)</f>
        <v>0</v>
      </c>
      <c r="K283" s="47">
        <f>SUMIF(Xuat!$I$11:$I$19999,$C283,Xuat!$K$11:$K$19999)</f>
        <v>0</v>
      </c>
      <c r="L283" s="47">
        <f t="shared" ref="L283:M283" si="550">F283+H283-J283</f>
        <v>0</v>
      </c>
      <c r="M283" s="47">
        <f t="shared" si="550"/>
        <v>0</v>
      </c>
      <c r="N283" s="47">
        <f t="shared" ref="N283:O283" si="551">F283+H283</f>
        <v>0</v>
      </c>
      <c r="O283" s="47">
        <f t="shared" si="551"/>
        <v>0</v>
      </c>
      <c r="P283" s="48" t="str">
        <f t="shared" si="5"/>
        <v/>
      </c>
      <c r="Q283" s="47">
        <f t="shared" si="6"/>
        <v>0</v>
      </c>
      <c r="R283" s="49"/>
      <c r="S283" s="50"/>
      <c r="T283" s="50"/>
      <c r="U283" s="50"/>
      <c r="V283" s="50"/>
      <c r="W283" s="50"/>
      <c r="X283" s="50"/>
      <c r="Y283" s="50"/>
      <c r="Z283" s="50"/>
      <c r="AA283" s="50"/>
    </row>
    <row r="284" ht="18.75" customHeight="1">
      <c r="A284" s="41"/>
      <c r="B284" s="42" t="str">
        <f t="shared" si="7"/>
        <v/>
      </c>
      <c r="C284" s="43"/>
      <c r="D284" s="44" t="str">
        <f t="shared" si="204"/>
        <v/>
      </c>
      <c r="E284" s="45" t="str">
        <f t="shared" si="205"/>
        <v/>
      </c>
      <c r="F284" s="51"/>
      <c r="G284" s="51"/>
      <c r="H284" s="47">
        <f>SUMIF('Nhập'!$J$11:$J$19999,$C284,'Nhập'!$M$11:$M$19999)</f>
        <v>0</v>
      </c>
      <c r="I284" s="47">
        <f>SUMIF('Nhập'!$J$11:$J$19999,$C284,'Nhập'!$O$11:$O$19999)</f>
        <v>0</v>
      </c>
      <c r="J284" s="47">
        <f>SUMIF(Xuat!$I$11:$I$19999,$C284,Xuat!$K$11:$K$19999)</f>
        <v>0</v>
      </c>
      <c r="K284" s="47">
        <f>SUMIF(Xuat!$I$11:$I$19999,$C284,Xuat!$K$11:$K$19999)</f>
        <v>0</v>
      </c>
      <c r="L284" s="47">
        <f t="shared" ref="L284:M284" si="552">F284+H284-J284</f>
        <v>0</v>
      </c>
      <c r="M284" s="47">
        <f t="shared" si="552"/>
        <v>0</v>
      </c>
      <c r="N284" s="47">
        <f t="shared" ref="N284:O284" si="553">F284+H284</f>
        <v>0</v>
      </c>
      <c r="O284" s="47">
        <f t="shared" si="553"/>
        <v>0</v>
      </c>
      <c r="P284" s="48" t="str">
        <f t="shared" si="5"/>
        <v/>
      </c>
      <c r="Q284" s="47">
        <f t="shared" si="6"/>
        <v>0</v>
      </c>
      <c r="R284" s="49"/>
      <c r="S284" s="50"/>
      <c r="T284" s="50"/>
      <c r="U284" s="50"/>
      <c r="V284" s="50"/>
      <c r="W284" s="50"/>
      <c r="X284" s="50"/>
      <c r="Y284" s="50"/>
      <c r="Z284" s="50"/>
      <c r="AA284" s="50"/>
    </row>
    <row r="285" ht="18.75" customHeight="1">
      <c r="A285" s="41"/>
      <c r="B285" s="42" t="str">
        <f t="shared" si="7"/>
        <v/>
      </c>
      <c r="C285" s="43"/>
      <c r="D285" s="44" t="str">
        <f t="shared" si="204"/>
        <v/>
      </c>
      <c r="E285" s="45" t="str">
        <f t="shared" si="205"/>
        <v/>
      </c>
      <c r="F285" s="51"/>
      <c r="G285" s="51"/>
      <c r="H285" s="47">
        <f>SUMIF('Nhập'!$J$11:$J$19999,$C285,'Nhập'!$M$11:$M$19999)</f>
        <v>0</v>
      </c>
      <c r="I285" s="47">
        <f>SUMIF('Nhập'!$J$11:$J$19999,$C285,'Nhập'!$O$11:$O$19999)</f>
        <v>0</v>
      </c>
      <c r="J285" s="47">
        <f>SUMIF(Xuat!$I$11:$I$19999,$C285,Xuat!$K$11:$K$19999)</f>
        <v>0</v>
      </c>
      <c r="K285" s="47">
        <f>SUMIF(Xuat!$I$11:$I$19999,$C285,Xuat!$K$11:$K$19999)</f>
        <v>0</v>
      </c>
      <c r="L285" s="47">
        <f t="shared" ref="L285:M285" si="554">F285+H285-J285</f>
        <v>0</v>
      </c>
      <c r="M285" s="47">
        <f t="shared" si="554"/>
        <v>0</v>
      </c>
      <c r="N285" s="47">
        <f t="shared" ref="N285:O285" si="555">F285+H285</f>
        <v>0</v>
      </c>
      <c r="O285" s="47">
        <f t="shared" si="555"/>
        <v>0</v>
      </c>
      <c r="P285" s="48" t="str">
        <f t="shared" si="5"/>
        <v/>
      </c>
      <c r="Q285" s="47">
        <f t="shared" si="6"/>
        <v>0</v>
      </c>
      <c r="R285" s="49"/>
      <c r="S285" s="50"/>
      <c r="T285" s="50"/>
      <c r="U285" s="50"/>
      <c r="V285" s="50"/>
      <c r="W285" s="50"/>
      <c r="X285" s="50"/>
      <c r="Y285" s="50"/>
      <c r="Z285" s="50"/>
      <c r="AA285" s="50"/>
    </row>
    <row r="286" ht="18.75" customHeight="1">
      <c r="A286" s="41"/>
      <c r="B286" s="42" t="str">
        <f t="shared" si="7"/>
        <v/>
      </c>
      <c r="C286" s="43"/>
      <c r="D286" s="44" t="str">
        <f t="shared" si="204"/>
        <v/>
      </c>
      <c r="E286" s="45" t="str">
        <f t="shared" si="205"/>
        <v/>
      </c>
      <c r="F286" s="51"/>
      <c r="G286" s="51"/>
      <c r="H286" s="47">
        <f>SUMIF('Nhập'!$J$11:$J$19999,$C286,'Nhập'!$M$11:$M$19999)</f>
        <v>0</v>
      </c>
      <c r="I286" s="47">
        <f>SUMIF('Nhập'!$J$11:$J$19999,$C286,'Nhập'!$O$11:$O$19999)</f>
        <v>0</v>
      </c>
      <c r="J286" s="47">
        <f>SUMIF(Xuat!$I$11:$I$19999,$C286,Xuat!$K$11:$K$19999)</f>
        <v>0</v>
      </c>
      <c r="K286" s="47">
        <f>SUMIF(Xuat!$I$11:$I$19999,$C286,Xuat!$K$11:$K$19999)</f>
        <v>0</v>
      </c>
      <c r="L286" s="47">
        <f t="shared" ref="L286:M286" si="556">F286+H286-J286</f>
        <v>0</v>
      </c>
      <c r="M286" s="47">
        <f t="shared" si="556"/>
        <v>0</v>
      </c>
      <c r="N286" s="47">
        <f t="shared" ref="N286:O286" si="557">F286+H286</f>
        <v>0</v>
      </c>
      <c r="O286" s="47">
        <f t="shared" si="557"/>
        <v>0</v>
      </c>
      <c r="P286" s="48" t="str">
        <f t="shared" si="5"/>
        <v/>
      </c>
      <c r="Q286" s="47">
        <f t="shared" si="6"/>
        <v>0</v>
      </c>
      <c r="R286" s="49"/>
      <c r="S286" s="50"/>
      <c r="T286" s="50"/>
      <c r="U286" s="50"/>
      <c r="V286" s="50"/>
      <c r="W286" s="50"/>
      <c r="X286" s="50"/>
      <c r="Y286" s="50"/>
      <c r="Z286" s="50"/>
      <c r="AA286" s="50"/>
    </row>
    <row r="287" ht="18.75" customHeight="1">
      <c r="A287" s="41"/>
      <c r="B287" s="42" t="str">
        <f t="shared" si="7"/>
        <v/>
      </c>
      <c r="C287" s="43"/>
      <c r="D287" s="44" t="str">
        <f t="shared" si="204"/>
        <v/>
      </c>
      <c r="E287" s="45" t="str">
        <f t="shared" si="205"/>
        <v/>
      </c>
      <c r="F287" s="51"/>
      <c r="G287" s="51"/>
      <c r="H287" s="47">
        <f>SUMIF('Nhập'!$J$11:$J$19999,$C287,'Nhập'!$M$11:$M$19999)</f>
        <v>0</v>
      </c>
      <c r="I287" s="47">
        <f>SUMIF('Nhập'!$J$11:$J$19999,$C287,'Nhập'!$O$11:$O$19999)</f>
        <v>0</v>
      </c>
      <c r="J287" s="47">
        <f>SUMIF(Xuat!$I$11:$I$19999,$C287,Xuat!$K$11:$K$19999)</f>
        <v>0</v>
      </c>
      <c r="K287" s="47">
        <f>SUMIF(Xuat!$I$11:$I$19999,$C287,Xuat!$K$11:$K$19999)</f>
        <v>0</v>
      </c>
      <c r="L287" s="47">
        <f t="shared" ref="L287:M287" si="558">F287+H287-J287</f>
        <v>0</v>
      </c>
      <c r="M287" s="47">
        <f t="shared" si="558"/>
        <v>0</v>
      </c>
      <c r="N287" s="47">
        <f t="shared" ref="N287:O287" si="559">F287+H287</f>
        <v>0</v>
      </c>
      <c r="O287" s="47">
        <f t="shared" si="559"/>
        <v>0</v>
      </c>
      <c r="P287" s="48" t="str">
        <f t="shared" si="5"/>
        <v/>
      </c>
      <c r="Q287" s="47">
        <f t="shared" si="6"/>
        <v>0</v>
      </c>
      <c r="R287" s="49"/>
      <c r="S287" s="50"/>
      <c r="T287" s="50"/>
      <c r="U287" s="50"/>
      <c r="V287" s="50"/>
      <c r="W287" s="50"/>
      <c r="X287" s="50"/>
      <c r="Y287" s="50"/>
      <c r="Z287" s="50"/>
      <c r="AA287" s="50"/>
    </row>
    <row r="288" ht="18.75" customHeight="1">
      <c r="A288" s="41"/>
      <c r="B288" s="42" t="str">
        <f t="shared" si="7"/>
        <v/>
      </c>
      <c r="C288" s="43"/>
      <c r="D288" s="44" t="str">
        <f t="shared" si="204"/>
        <v/>
      </c>
      <c r="E288" s="45" t="str">
        <f t="shared" si="205"/>
        <v/>
      </c>
      <c r="F288" s="51"/>
      <c r="G288" s="51"/>
      <c r="H288" s="47">
        <f>SUMIF('Nhập'!$J$11:$J$19999,$C288,'Nhập'!$M$11:$M$19999)</f>
        <v>0</v>
      </c>
      <c r="I288" s="47">
        <f>SUMIF('Nhập'!$J$11:$J$19999,$C288,'Nhập'!$O$11:$O$19999)</f>
        <v>0</v>
      </c>
      <c r="J288" s="47">
        <f>SUMIF(Xuat!$I$11:$I$19999,$C288,Xuat!$K$11:$K$19999)</f>
        <v>0</v>
      </c>
      <c r="K288" s="47">
        <f>SUMIF(Xuat!$I$11:$I$19999,$C288,Xuat!$K$11:$K$19999)</f>
        <v>0</v>
      </c>
      <c r="L288" s="47">
        <f t="shared" ref="L288:M288" si="560">F288+H288-J288</f>
        <v>0</v>
      </c>
      <c r="M288" s="47">
        <f t="shared" si="560"/>
        <v>0</v>
      </c>
      <c r="N288" s="47">
        <f t="shared" ref="N288:O288" si="561">F288+H288</f>
        <v>0</v>
      </c>
      <c r="O288" s="47">
        <f t="shared" si="561"/>
        <v>0</v>
      </c>
      <c r="P288" s="48" t="str">
        <f t="shared" si="5"/>
        <v/>
      </c>
      <c r="Q288" s="47">
        <f t="shared" si="6"/>
        <v>0</v>
      </c>
      <c r="R288" s="49"/>
      <c r="S288" s="50"/>
      <c r="T288" s="50"/>
      <c r="U288" s="50"/>
      <c r="V288" s="50"/>
      <c r="W288" s="50"/>
      <c r="X288" s="50"/>
      <c r="Y288" s="50"/>
      <c r="Z288" s="50"/>
      <c r="AA288" s="50"/>
    </row>
    <row r="289" ht="18.75" customHeight="1">
      <c r="A289" s="41"/>
      <c r="B289" s="42" t="str">
        <f t="shared" si="7"/>
        <v/>
      </c>
      <c r="C289" s="43"/>
      <c r="D289" s="44" t="str">
        <f t="shared" si="204"/>
        <v/>
      </c>
      <c r="E289" s="45" t="str">
        <f t="shared" si="205"/>
        <v/>
      </c>
      <c r="F289" s="51"/>
      <c r="G289" s="51"/>
      <c r="H289" s="47">
        <f>SUMIF('Nhập'!$J$11:$J$19999,$C289,'Nhập'!$M$11:$M$19999)</f>
        <v>0</v>
      </c>
      <c r="I289" s="47">
        <f>SUMIF('Nhập'!$J$11:$J$19999,$C289,'Nhập'!$O$11:$O$19999)</f>
        <v>0</v>
      </c>
      <c r="J289" s="47">
        <f>SUMIF(Xuat!$I$11:$I$19999,$C289,Xuat!$K$11:$K$19999)</f>
        <v>0</v>
      </c>
      <c r="K289" s="47">
        <f>SUMIF(Xuat!$I$11:$I$19999,$C289,Xuat!$K$11:$K$19999)</f>
        <v>0</v>
      </c>
      <c r="L289" s="47">
        <f t="shared" ref="L289:M289" si="562">F289+H289-J289</f>
        <v>0</v>
      </c>
      <c r="M289" s="47">
        <f t="shared" si="562"/>
        <v>0</v>
      </c>
      <c r="N289" s="47">
        <f t="shared" ref="N289:O289" si="563">F289+H289</f>
        <v>0</v>
      </c>
      <c r="O289" s="47">
        <f t="shared" si="563"/>
        <v>0</v>
      </c>
      <c r="P289" s="48" t="str">
        <f t="shared" si="5"/>
        <v/>
      </c>
      <c r="Q289" s="47">
        <f t="shared" si="6"/>
        <v>0</v>
      </c>
      <c r="R289" s="49"/>
      <c r="S289" s="50"/>
      <c r="T289" s="50"/>
      <c r="U289" s="50"/>
      <c r="V289" s="50"/>
      <c r="W289" s="50"/>
      <c r="X289" s="50"/>
      <c r="Y289" s="50"/>
      <c r="Z289" s="50"/>
      <c r="AA289" s="50"/>
    </row>
    <row r="290" ht="18.75" customHeight="1">
      <c r="A290" s="41"/>
      <c r="B290" s="42" t="str">
        <f t="shared" si="7"/>
        <v/>
      </c>
      <c r="C290" s="43"/>
      <c r="D290" s="44" t="str">
        <f t="shared" si="204"/>
        <v/>
      </c>
      <c r="E290" s="45" t="str">
        <f t="shared" si="205"/>
        <v/>
      </c>
      <c r="F290" s="51"/>
      <c r="G290" s="51"/>
      <c r="H290" s="47">
        <f>SUMIF('Nhập'!$J$11:$J$19999,$C290,'Nhập'!$M$11:$M$19999)</f>
        <v>0</v>
      </c>
      <c r="I290" s="47">
        <f>SUMIF('Nhập'!$J$11:$J$19999,$C290,'Nhập'!$O$11:$O$19999)</f>
        <v>0</v>
      </c>
      <c r="J290" s="47">
        <f>SUMIF(Xuat!$I$11:$I$19999,$C290,Xuat!$K$11:$K$19999)</f>
        <v>0</v>
      </c>
      <c r="K290" s="47">
        <f>SUMIF(Xuat!$I$11:$I$19999,$C290,Xuat!$K$11:$K$19999)</f>
        <v>0</v>
      </c>
      <c r="L290" s="47">
        <f t="shared" ref="L290:M290" si="564">F290+H290-J290</f>
        <v>0</v>
      </c>
      <c r="M290" s="47">
        <f t="shared" si="564"/>
        <v>0</v>
      </c>
      <c r="N290" s="47">
        <f t="shared" ref="N290:O290" si="565">F290+H290</f>
        <v>0</v>
      </c>
      <c r="O290" s="47">
        <f t="shared" si="565"/>
        <v>0</v>
      </c>
      <c r="P290" s="48" t="str">
        <f t="shared" si="5"/>
        <v/>
      </c>
      <c r="Q290" s="47">
        <f t="shared" si="6"/>
        <v>0</v>
      </c>
      <c r="R290" s="49"/>
      <c r="S290" s="50"/>
      <c r="T290" s="50"/>
      <c r="U290" s="50"/>
      <c r="V290" s="50"/>
      <c r="W290" s="50"/>
      <c r="X290" s="50"/>
      <c r="Y290" s="50"/>
      <c r="Z290" s="50"/>
      <c r="AA290" s="50"/>
    </row>
    <row r="291" ht="18.75" customHeight="1">
      <c r="A291" s="41"/>
      <c r="B291" s="42" t="str">
        <f t="shared" si="7"/>
        <v/>
      </c>
      <c r="C291" s="43"/>
      <c r="D291" s="44" t="str">
        <f t="shared" si="204"/>
        <v/>
      </c>
      <c r="E291" s="45" t="str">
        <f t="shared" si="205"/>
        <v/>
      </c>
      <c r="F291" s="51"/>
      <c r="G291" s="51"/>
      <c r="H291" s="47">
        <f>SUMIF('Nhập'!$J$11:$J$19999,$C291,'Nhập'!$M$11:$M$19999)</f>
        <v>0</v>
      </c>
      <c r="I291" s="47">
        <f>SUMIF('Nhập'!$J$11:$J$19999,$C291,'Nhập'!$O$11:$O$19999)</f>
        <v>0</v>
      </c>
      <c r="J291" s="47">
        <f>SUMIF(Xuat!$I$11:$I$19999,$C291,Xuat!$K$11:$K$19999)</f>
        <v>0</v>
      </c>
      <c r="K291" s="47">
        <f>SUMIF(Xuat!$I$11:$I$19999,$C291,Xuat!$K$11:$K$19999)</f>
        <v>0</v>
      </c>
      <c r="L291" s="47">
        <f t="shared" ref="L291:M291" si="566">F291+H291-J291</f>
        <v>0</v>
      </c>
      <c r="M291" s="47">
        <f t="shared" si="566"/>
        <v>0</v>
      </c>
      <c r="N291" s="47">
        <f t="shared" ref="N291:O291" si="567">F291+H291</f>
        <v>0</v>
      </c>
      <c r="O291" s="47">
        <f t="shared" si="567"/>
        <v>0</v>
      </c>
      <c r="P291" s="48" t="str">
        <f t="shared" si="5"/>
        <v/>
      </c>
      <c r="Q291" s="47">
        <f t="shared" si="6"/>
        <v>0</v>
      </c>
      <c r="R291" s="49"/>
      <c r="S291" s="50"/>
      <c r="T291" s="50"/>
      <c r="U291" s="50"/>
      <c r="V291" s="50"/>
      <c r="W291" s="50"/>
      <c r="X291" s="50"/>
      <c r="Y291" s="50"/>
      <c r="Z291" s="50"/>
      <c r="AA291" s="50"/>
    </row>
    <row r="292" ht="18.75" customHeight="1">
      <c r="A292" s="41"/>
      <c r="B292" s="42" t="str">
        <f t="shared" si="7"/>
        <v/>
      </c>
      <c r="C292" s="43"/>
      <c r="D292" s="44" t="str">
        <f t="shared" si="204"/>
        <v/>
      </c>
      <c r="E292" s="45" t="str">
        <f t="shared" si="205"/>
        <v/>
      </c>
      <c r="F292" s="51"/>
      <c r="G292" s="51"/>
      <c r="H292" s="47">
        <f>SUMIF('Nhập'!$J$11:$J$19999,$C292,'Nhập'!$M$11:$M$19999)</f>
        <v>0</v>
      </c>
      <c r="I292" s="47">
        <f>SUMIF('Nhập'!$J$11:$J$19999,$C292,'Nhập'!$O$11:$O$19999)</f>
        <v>0</v>
      </c>
      <c r="J292" s="47">
        <f>SUMIF(Xuat!$I$11:$I$19999,$C292,Xuat!$K$11:$K$19999)</f>
        <v>0</v>
      </c>
      <c r="K292" s="47">
        <f>SUMIF(Xuat!$I$11:$I$19999,$C292,Xuat!$K$11:$K$19999)</f>
        <v>0</v>
      </c>
      <c r="L292" s="47">
        <f t="shared" ref="L292:M292" si="568">F292+H292-J292</f>
        <v>0</v>
      </c>
      <c r="M292" s="47">
        <f t="shared" si="568"/>
        <v>0</v>
      </c>
      <c r="N292" s="47">
        <f t="shared" ref="N292:O292" si="569">F292+H292</f>
        <v>0</v>
      </c>
      <c r="O292" s="47">
        <f t="shared" si="569"/>
        <v>0</v>
      </c>
      <c r="P292" s="48" t="str">
        <f t="shared" si="5"/>
        <v/>
      </c>
      <c r="Q292" s="47">
        <f t="shared" si="6"/>
        <v>0</v>
      </c>
      <c r="R292" s="49"/>
      <c r="S292" s="50"/>
      <c r="T292" s="50"/>
      <c r="U292" s="50"/>
      <c r="V292" s="50"/>
      <c r="W292" s="50"/>
      <c r="X292" s="50"/>
      <c r="Y292" s="50"/>
      <c r="Z292" s="50"/>
      <c r="AA292" s="50"/>
    </row>
    <row r="293" ht="18.75" customHeight="1">
      <c r="A293" s="41"/>
      <c r="B293" s="42" t="str">
        <f t="shared" si="7"/>
        <v/>
      </c>
      <c r="C293" s="43"/>
      <c r="D293" s="44" t="str">
        <f t="shared" si="204"/>
        <v/>
      </c>
      <c r="E293" s="45" t="str">
        <f t="shared" si="205"/>
        <v/>
      </c>
      <c r="F293" s="51"/>
      <c r="G293" s="51"/>
      <c r="H293" s="47">
        <f>SUMIF('Nhập'!$J$11:$J$19999,$C293,'Nhập'!$M$11:$M$19999)</f>
        <v>0</v>
      </c>
      <c r="I293" s="47">
        <f>SUMIF('Nhập'!$J$11:$J$19999,$C293,'Nhập'!$O$11:$O$19999)</f>
        <v>0</v>
      </c>
      <c r="J293" s="47">
        <f>SUMIF(Xuat!$I$11:$I$19999,$C293,Xuat!$K$11:$K$19999)</f>
        <v>0</v>
      </c>
      <c r="K293" s="47">
        <f>SUMIF(Xuat!$I$11:$I$19999,$C293,Xuat!$K$11:$K$19999)</f>
        <v>0</v>
      </c>
      <c r="L293" s="47">
        <f t="shared" ref="L293:M293" si="570">F293+H293-J293</f>
        <v>0</v>
      </c>
      <c r="M293" s="47">
        <f t="shared" si="570"/>
        <v>0</v>
      </c>
      <c r="N293" s="47">
        <f t="shared" ref="N293:O293" si="571">F293+H293</f>
        <v>0</v>
      </c>
      <c r="O293" s="47">
        <f t="shared" si="571"/>
        <v>0</v>
      </c>
      <c r="P293" s="48" t="str">
        <f t="shared" si="5"/>
        <v/>
      </c>
      <c r="Q293" s="47">
        <f t="shared" si="6"/>
        <v>0</v>
      </c>
      <c r="R293" s="49"/>
      <c r="S293" s="50"/>
      <c r="T293" s="50"/>
      <c r="U293" s="50"/>
      <c r="V293" s="50"/>
      <c r="W293" s="50"/>
      <c r="X293" s="50"/>
      <c r="Y293" s="50"/>
      <c r="Z293" s="50"/>
      <c r="AA293" s="50"/>
    </row>
    <row r="294" ht="18.75" customHeight="1">
      <c r="A294" s="41"/>
      <c r="B294" s="42" t="str">
        <f t="shared" si="7"/>
        <v/>
      </c>
      <c r="C294" s="43"/>
      <c r="D294" s="44" t="str">
        <f t="shared" si="204"/>
        <v/>
      </c>
      <c r="E294" s="45" t="str">
        <f t="shared" si="205"/>
        <v/>
      </c>
      <c r="F294" s="51"/>
      <c r="G294" s="51"/>
      <c r="H294" s="47">
        <f>SUMIF('Nhập'!$J$11:$J$19999,$C294,'Nhập'!$M$11:$M$19999)</f>
        <v>0</v>
      </c>
      <c r="I294" s="47">
        <f>SUMIF('Nhập'!$J$11:$J$19999,$C294,'Nhập'!$O$11:$O$19999)</f>
        <v>0</v>
      </c>
      <c r="J294" s="47">
        <f>SUMIF(Xuat!$I$11:$I$19999,$C294,Xuat!$K$11:$K$19999)</f>
        <v>0</v>
      </c>
      <c r="K294" s="47">
        <f>SUMIF(Xuat!$I$11:$I$19999,$C294,Xuat!$K$11:$K$19999)</f>
        <v>0</v>
      </c>
      <c r="L294" s="47">
        <f t="shared" ref="L294:M294" si="572">F294+H294-J294</f>
        <v>0</v>
      </c>
      <c r="M294" s="47">
        <f t="shared" si="572"/>
        <v>0</v>
      </c>
      <c r="N294" s="47">
        <f t="shared" ref="N294:O294" si="573">F294+H294</f>
        <v>0</v>
      </c>
      <c r="O294" s="47">
        <f t="shared" si="573"/>
        <v>0</v>
      </c>
      <c r="P294" s="48" t="str">
        <f t="shared" si="5"/>
        <v/>
      </c>
      <c r="Q294" s="47">
        <f t="shared" si="6"/>
        <v>0</v>
      </c>
      <c r="R294" s="49"/>
      <c r="S294" s="50"/>
      <c r="T294" s="50"/>
      <c r="U294" s="50"/>
      <c r="V294" s="50"/>
      <c r="W294" s="50"/>
      <c r="X294" s="50"/>
      <c r="Y294" s="50"/>
      <c r="Z294" s="50"/>
      <c r="AA294" s="50"/>
    </row>
    <row r="295" ht="18.75" customHeight="1">
      <c r="A295" s="41"/>
      <c r="B295" s="42" t="str">
        <f t="shared" si="7"/>
        <v/>
      </c>
      <c r="C295" s="43"/>
      <c r="D295" s="44" t="str">
        <f t="shared" si="204"/>
        <v/>
      </c>
      <c r="E295" s="45" t="str">
        <f t="shared" si="205"/>
        <v/>
      </c>
      <c r="F295" s="51"/>
      <c r="G295" s="51"/>
      <c r="H295" s="47">
        <f>SUMIF('Nhập'!$J$11:$J$19999,$C295,'Nhập'!$M$11:$M$19999)</f>
        <v>0</v>
      </c>
      <c r="I295" s="47">
        <f>SUMIF('Nhập'!$J$11:$J$19999,$C295,'Nhập'!$O$11:$O$19999)</f>
        <v>0</v>
      </c>
      <c r="J295" s="47">
        <f>SUMIF(Xuat!$I$11:$I$19999,$C295,Xuat!$K$11:$K$19999)</f>
        <v>0</v>
      </c>
      <c r="K295" s="47">
        <f>SUMIF(Xuat!$I$11:$I$19999,$C295,Xuat!$K$11:$K$19999)</f>
        <v>0</v>
      </c>
      <c r="L295" s="47">
        <f t="shared" ref="L295:M295" si="574">F295+H295-J295</f>
        <v>0</v>
      </c>
      <c r="M295" s="47">
        <f t="shared" si="574"/>
        <v>0</v>
      </c>
      <c r="N295" s="47">
        <f t="shared" ref="N295:O295" si="575">F295+H295</f>
        <v>0</v>
      </c>
      <c r="O295" s="47">
        <f t="shared" si="575"/>
        <v>0</v>
      </c>
      <c r="P295" s="48" t="str">
        <f t="shared" si="5"/>
        <v/>
      </c>
      <c r="Q295" s="47">
        <f t="shared" si="6"/>
        <v>0</v>
      </c>
      <c r="R295" s="49"/>
      <c r="S295" s="50"/>
      <c r="T295" s="50"/>
      <c r="U295" s="50"/>
      <c r="V295" s="50"/>
      <c r="W295" s="50"/>
      <c r="X295" s="50"/>
      <c r="Y295" s="50"/>
      <c r="Z295" s="50"/>
      <c r="AA295" s="50"/>
    </row>
    <row r="296" ht="18.75" customHeight="1">
      <c r="A296" s="41"/>
      <c r="B296" s="42" t="str">
        <f t="shared" si="7"/>
        <v/>
      </c>
      <c r="C296" s="43"/>
      <c r="D296" s="44" t="str">
        <f t="shared" si="204"/>
        <v/>
      </c>
      <c r="E296" s="45" t="str">
        <f t="shared" si="205"/>
        <v/>
      </c>
      <c r="F296" s="51"/>
      <c r="G296" s="51"/>
      <c r="H296" s="47">
        <f>SUMIF('Nhập'!$J$11:$J$19999,$C296,'Nhập'!$M$11:$M$19999)</f>
        <v>0</v>
      </c>
      <c r="I296" s="47">
        <f>SUMIF('Nhập'!$J$11:$J$19999,$C296,'Nhập'!$O$11:$O$19999)</f>
        <v>0</v>
      </c>
      <c r="J296" s="47">
        <f>SUMIF(Xuat!$I$11:$I$19999,$C296,Xuat!$K$11:$K$19999)</f>
        <v>0</v>
      </c>
      <c r="K296" s="47">
        <f>SUMIF(Xuat!$I$11:$I$19999,$C296,Xuat!$K$11:$K$19999)</f>
        <v>0</v>
      </c>
      <c r="L296" s="47">
        <f t="shared" ref="L296:M296" si="576">F296+H296-J296</f>
        <v>0</v>
      </c>
      <c r="M296" s="47">
        <f t="shared" si="576"/>
        <v>0</v>
      </c>
      <c r="N296" s="47">
        <f t="shared" ref="N296:O296" si="577">F296+H296</f>
        <v>0</v>
      </c>
      <c r="O296" s="47">
        <f t="shared" si="577"/>
        <v>0</v>
      </c>
      <c r="P296" s="48" t="str">
        <f t="shared" si="5"/>
        <v/>
      </c>
      <c r="Q296" s="47">
        <f t="shared" si="6"/>
        <v>0</v>
      </c>
      <c r="R296" s="49"/>
      <c r="S296" s="50"/>
      <c r="T296" s="50"/>
      <c r="U296" s="50"/>
      <c r="V296" s="50"/>
      <c r="W296" s="50"/>
      <c r="X296" s="50"/>
      <c r="Y296" s="50"/>
      <c r="Z296" s="50"/>
      <c r="AA296" s="50"/>
    </row>
    <row r="297" ht="18.75" customHeight="1">
      <c r="A297" s="41"/>
      <c r="B297" s="42" t="str">
        <f t="shared" si="7"/>
        <v/>
      </c>
      <c r="C297" s="43"/>
      <c r="D297" s="44" t="str">
        <f t="shared" si="204"/>
        <v/>
      </c>
      <c r="E297" s="45" t="str">
        <f t="shared" si="205"/>
        <v/>
      </c>
      <c r="F297" s="51"/>
      <c r="G297" s="51"/>
      <c r="H297" s="47">
        <f>SUMIF('Nhập'!$J$11:$J$19999,$C297,'Nhập'!$M$11:$M$19999)</f>
        <v>0</v>
      </c>
      <c r="I297" s="47">
        <f>SUMIF('Nhập'!$J$11:$J$19999,$C297,'Nhập'!$O$11:$O$19999)</f>
        <v>0</v>
      </c>
      <c r="J297" s="47">
        <f>SUMIF(Xuat!$I$11:$I$19999,$C297,Xuat!$K$11:$K$19999)</f>
        <v>0</v>
      </c>
      <c r="K297" s="47">
        <f>SUMIF(Xuat!$I$11:$I$19999,$C297,Xuat!$K$11:$K$19999)</f>
        <v>0</v>
      </c>
      <c r="L297" s="47">
        <f t="shared" ref="L297:M297" si="578">F297+H297-J297</f>
        <v>0</v>
      </c>
      <c r="M297" s="47">
        <f t="shared" si="578"/>
        <v>0</v>
      </c>
      <c r="N297" s="47">
        <f t="shared" ref="N297:O297" si="579">F297+H297</f>
        <v>0</v>
      </c>
      <c r="O297" s="47">
        <f t="shared" si="579"/>
        <v>0</v>
      </c>
      <c r="P297" s="48" t="str">
        <f t="shared" si="5"/>
        <v/>
      </c>
      <c r="Q297" s="47">
        <f t="shared" si="6"/>
        <v>0</v>
      </c>
      <c r="R297" s="49"/>
      <c r="S297" s="50"/>
      <c r="T297" s="50"/>
      <c r="U297" s="50"/>
      <c r="V297" s="50"/>
      <c r="W297" s="50"/>
      <c r="X297" s="50"/>
      <c r="Y297" s="50"/>
      <c r="Z297" s="50"/>
      <c r="AA297" s="50"/>
    </row>
    <row r="298" ht="18.75" customHeight="1">
      <c r="A298" s="41"/>
      <c r="B298" s="42" t="str">
        <f t="shared" si="7"/>
        <v/>
      </c>
      <c r="C298" s="43"/>
      <c r="D298" s="44" t="str">
        <f t="shared" si="204"/>
        <v/>
      </c>
      <c r="E298" s="45" t="str">
        <f t="shared" si="205"/>
        <v/>
      </c>
      <c r="F298" s="51"/>
      <c r="G298" s="51"/>
      <c r="H298" s="47">
        <f>SUMIF('Nhập'!$J$11:$J$19999,$C298,'Nhập'!$M$11:$M$19999)</f>
        <v>0</v>
      </c>
      <c r="I298" s="47">
        <f>SUMIF('Nhập'!$J$11:$J$19999,$C298,'Nhập'!$O$11:$O$19999)</f>
        <v>0</v>
      </c>
      <c r="J298" s="47">
        <f>SUMIF(Xuat!$I$11:$I$19999,$C298,Xuat!$K$11:$K$19999)</f>
        <v>0</v>
      </c>
      <c r="K298" s="47">
        <f>SUMIF(Xuat!$I$11:$I$19999,$C298,Xuat!$K$11:$K$19999)</f>
        <v>0</v>
      </c>
      <c r="L298" s="47">
        <f t="shared" ref="L298:M298" si="580">F298+H298-J298</f>
        <v>0</v>
      </c>
      <c r="M298" s="47">
        <f t="shared" si="580"/>
        <v>0</v>
      </c>
      <c r="N298" s="47">
        <f t="shared" ref="N298:O298" si="581">F298+H298</f>
        <v>0</v>
      </c>
      <c r="O298" s="47">
        <f t="shared" si="581"/>
        <v>0</v>
      </c>
      <c r="P298" s="48" t="str">
        <f t="shared" si="5"/>
        <v/>
      </c>
      <c r="Q298" s="47">
        <f t="shared" si="6"/>
        <v>0</v>
      </c>
      <c r="R298" s="49"/>
      <c r="S298" s="50"/>
      <c r="T298" s="50"/>
      <c r="U298" s="50"/>
      <c r="V298" s="50"/>
      <c r="W298" s="50"/>
      <c r="X298" s="50"/>
      <c r="Y298" s="50"/>
      <c r="Z298" s="50"/>
      <c r="AA298" s="50"/>
    </row>
    <row r="299" ht="18.75" customHeight="1">
      <c r="A299" s="41"/>
      <c r="B299" s="42" t="str">
        <f t="shared" si="7"/>
        <v/>
      </c>
      <c r="C299" s="43"/>
      <c r="D299" s="44" t="str">
        <f t="shared" si="204"/>
        <v/>
      </c>
      <c r="E299" s="45" t="str">
        <f t="shared" si="205"/>
        <v/>
      </c>
      <c r="F299" s="51"/>
      <c r="G299" s="51"/>
      <c r="H299" s="47">
        <f>SUMIF('Nhập'!$J$11:$J$19999,$C299,'Nhập'!$M$11:$M$19999)</f>
        <v>0</v>
      </c>
      <c r="I299" s="47">
        <f>SUMIF('Nhập'!$J$11:$J$19999,$C299,'Nhập'!$O$11:$O$19999)</f>
        <v>0</v>
      </c>
      <c r="J299" s="47">
        <f>SUMIF(Xuat!$I$11:$I$19999,$C299,Xuat!$K$11:$K$19999)</f>
        <v>0</v>
      </c>
      <c r="K299" s="47">
        <f>SUMIF(Xuat!$I$11:$I$19999,$C299,Xuat!$K$11:$K$19999)</f>
        <v>0</v>
      </c>
      <c r="L299" s="47">
        <f t="shared" ref="L299:M299" si="582">F299+H299-J299</f>
        <v>0</v>
      </c>
      <c r="M299" s="47">
        <f t="shared" si="582"/>
        <v>0</v>
      </c>
      <c r="N299" s="47">
        <f t="shared" ref="N299:O299" si="583">F299+H299</f>
        <v>0</v>
      </c>
      <c r="O299" s="47">
        <f t="shared" si="583"/>
        <v>0</v>
      </c>
      <c r="P299" s="48" t="str">
        <f t="shared" si="5"/>
        <v/>
      </c>
      <c r="Q299" s="47">
        <f t="shared" si="6"/>
        <v>0</v>
      </c>
      <c r="R299" s="49"/>
      <c r="S299" s="50"/>
      <c r="T299" s="50"/>
      <c r="U299" s="50"/>
      <c r="V299" s="50"/>
      <c r="W299" s="50"/>
      <c r="X299" s="50"/>
      <c r="Y299" s="50"/>
      <c r="Z299" s="50"/>
      <c r="AA299" s="50"/>
    </row>
    <row r="300" ht="18.75" customHeight="1">
      <c r="A300" s="41"/>
      <c r="B300" s="42" t="str">
        <f t="shared" si="7"/>
        <v/>
      </c>
      <c r="C300" s="43"/>
      <c r="D300" s="44" t="str">
        <f t="shared" si="204"/>
        <v/>
      </c>
      <c r="E300" s="45" t="str">
        <f t="shared" si="205"/>
        <v/>
      </c>
      <c r="F300" s="51"/>
      <c r="G300" s="51"/>
      <c r="H300" s="47">
        <f>SUMIF('Nhập'!$J$11:$J$19999,$C300,'Nhập'!$M$11:$M$19999)</f>
        <v>0</v>
      </c>
      <c r="I300" s="47">
        <f>SUMIF('Nhập'!$J$11:$J$19999,$C300,'Nhập'!$O$11:$O$19999)</f>
        <v>0</v>
      </c>
      <c r="J300" s="47">
        <f>SUMIF(Xuat!$I$11:$I$19999,$C300,Xuat!$K$11:$K$19999)</f>
        <v>0</v>
      </c>
      <c r="K300" s="47">
        <f>SUMIF(Xuat!$I$11:$I$19999,$C300,Xuat!$K$11:$K$19999)</f>
        <v>0</v>
      </c>
      <c r="L300" s="47">
        <f t="shared" ref="L300:M300" si="584">F300+H300-J300</f>
        <v>0</v>
      </c>
      <c r="M300" s="47">
        <f t="shared" si="584"/>
        <v>0</v>
      </c>
      <c r="N300" s="47">
        <f t="shared" ref="N300:O300" si="585">F300+H300</f>
        <v>0</v>
      </c>
      <c r="O300" s="47">
        <f t="shared" si="585"/>
        <v>0</v>
      </c>
      <c r="P300" s="48" t="str">
        <f t="shared" si="5"/>
        <v/>
      </c>
      <c r="Q300" s="47">
        <f t="shared" si="6"/>
        <v>0</v>
      </c>
      <c r="R300" s="49"/>
      <c r="S300" s="50"/>
      <c r="T300" s="50"/>
      <c r="U300" s="50"/>
      <c r="V300" s="50"/>
      <c r="W300" s="50"/>
      <c r="X300" s="50"/>
      <c r="Y300" s="50"/>
      <c r="Z300" s="50"/>
      <c r="AA300" s="50"/>
    </row>
    <row r="301" ht="18.75" customHeight="1">
      <c r="A301" s="41"/>
      <c r="B301" s="42" t="str">
        <f t="shared" si="7"/>
        <v/>
      </c>
      <c r="C301" s="43"/>
      <c r="D301" s="44" t="str">
        <f t="shared" si="204"/>
        <v/>
      </c>
      <c r="E301" s="45" t="str">
        <f t="shared" si="205"/>
        <v/>
      </c>
      <c r="F301" s="51"/>
      <c r="G301" s="51"/>
      <c r="H301" s="47">
        <f>SUMIF('Nhập'!$J$11:$J$19999,$C301,'Nhập'!$M$11:$M$19999)</f>
        <v>0</v>
      </c>
      <c r="I301" s="47">
        <f>SUMIF('Nhập'!$J$11:$J$19999,$C301,'Nhập'!$O$11:$O$19999)</f>
        <v>0</v>
      </c>
      <c r="J301" s="47">
        <f>SUMIF(Xuat!$I$11:$I$19999,$C301,Xuat!$K$11:$K$19999)</f>
        <v>0</v>
      </c>
      <c r="K301" s="47">
        <f>SUMIF(Xuat!$I$11:$I$19999,$C301,Xuat!$K$11:$K$19999)</f>
        <v>0</v>
      </c>
      <c r="L301" s="47">
        <f t="shared" ref="L301:M301" si="586">F301+H301-J301</f>
        <v>0</v>
      </c>
      <c r="M301" s="47">
        <f t="shared" si="586"/>
        <v>0</v>
      </c>
      <c r="N301" s="47">
        <f t="shared" ref="N301:O301" si="587">F301+H301</f>
        <v>0</v>
      </c>
      <c r="O301" s="47">
        <f t="shared" si="587"/>
        <v>0</v>
      </c>
      <c r="P301" s="48" t="str">
        <f t="shared" si="5"/>
        <v/>
      </c>
      <c r="Q301" s="47">
        <f t="shared" si="6"/>
        <v>0</v>
      </c>
      <c r="R301" s="49"/>
      <c r="S301" s="50"/>
      <c r="T301" s="50"/>
      <c r="U301" s="50"/>
      <c r="V301" s="50"/>
      <c r="W301" s="50"/>
      <c r="X301" s="50"/>
      <c r="Y301" s="50"/>
      <c r="Z301" s="50"/>
      <c r="AA301" s="50"/>
    </row>
    <row r="302" ht="18.75" customHeight="1">
      <c r="A302" s="41"/>
      <c r="B302" s="42" t="str">
        <f t="shared" si="7"/>
        <v/>
      </c>
      <c r="C302" s="43"/>
      <c r="D302" s="44" t="str">
        <f t="shared" si="204"/>
        <v/>
      </c>
      <c r="E302" s="45" t="str">
        <f t="shared" si="205"/>
        <v/>
      </c>
      <c r="F302" s="51"/>
      <c r="G302" s="51"/>
      <c r="H302" s="47">
        <f>SUMIF('Nhập'!$J$11:$J$19999,$C302,'Nhập'!$M$11:$M$19999)</f>
        <v>0</v>
      </c>
      <c r="I302" s="47">
        <f>SUMIF('Nhập'!$J$11:$J$19999,$C302,'Nhập'!$O$11:$O$19999)</f>
        <v>0</v>
      </c>
      <c r="J302" s="47">
        <f>SUMIF(Xuat!$I$11:$I$19999,$C302,Xuat!$K$11:$K$19999)</f>
        <v>0</v>
      </c>
      <c r="K302" s="47">
        <f>SUMIF(Xuat!$I$11:$I$19999,$C302,Xuat!$K$11:$K$19999)</f>
        <v>0</v>
      </c>
      <c r="L302" s="47">
        <f t="shared" ref="L302:M302" si="588">F302+H302-J302</f>
        <v>0</v>
      </c>
      <c r="M302" s="47">
        <f t="shared" si="588"/>
        <v>0</v>
      </c>
      <c r="N302" s="47">
        <f t="shared" ref="N302:O302" si="589">F302+H302</f>
        <v>0</v>
      </c>
      <c r="O302" s="47">
        <f t="shared" si="589"/>
        <v>0</v>
      </c>
      <c r="P302" s="48" t="str">
        <f t="shared" si="5"/>
        <v/>
      </c>
      <c r="Q302" s="47">
        <f t="shared" si="6"/>
        <v>0</v>
      </c>
      <c r="R302" s="49"/>
      <c r="S302" s="50"/>
      <c r="T302" s="50"/>
      <c r="U302" s="50"/>
      <c r="V302" s="50"/>
      <c r="W302" s="50"/>
      <c r="X302" s="50"/>
      <c r="Y302" s="50"/>
      <c r="Z302" s="50"/>
      <c r="AA302" s="50"/>
    </row>
    <row r="303" ht="18.75" customHeight="1">
      <c r="A303" s="41"/>
      <c r="B303" s="42" t="str">
        <f t="shared" si="7"/>
        <v/>
      </c>
      <c r="C303" s="43"/>
      <c r="D303" s="44" t="str">
        <f t="shared" si="204"/>
        <v/>
      </c>
      <c r="E303" s="45" t="str">
        <f t="shared" si="205"/>
        <v/>
      </c>
      <c r="F303" s="51"/>
      <c r="G303" s="51"/>
      <c r="H303" s="47">
        <f>SUMIF('Nhập'!$J$11:$J$19999,$C303,'Nhập'!$M$11:$M$19999)</f>
        <v>0</v>
      </c>
      <c r="I303" s="47">
        <f>SUMIF('Nhập'!$J$11:$J$19999,$C303,'Nhập'!$O$11:$O$19999)</f>
        <v>0</v>
      </c>
      <c r="J303" s="47">
        <f>SUMIF(Xuat!$I$11:$I$19999,$C303,Xuat!$K$11:$K$19999)</f>
        <v>0</v>
      </c>
      <c r="K303" s="47">
        <f>SUMIF(Xuat!$I$11:$I$19999,$C303,Xuat!$K$11:$K$19999)</f>
        <v>0</v>
      </c>
      <c r="L303" s="47">
        <f t="shared" ref="L303:M303" si="590">F303+H303-J303</f>
        <v>0</v>
      </c>
      <c r="M303" s="47">
        <f t="shared" si="590"/>
        <v>0</v>
      </c>
      <c r="N303" s="47">
        <f t="shared" ref="N303:O303" si="591">F303+H303</f>
        <v>0</v>
      </c>
      <c r="O303" s="47">
        <f t="shared" si="591"/>
        <v>0</v>
      </c>
      <c r="P303" s="48" t="str">
        <f t="shared" si="5"/>
        <v/>
      </c>
      <c r="Q303" s="47">
        <f t="shared" si="6"/>
        <v>0</v>
      </c>
      <c r="R303" s="49"/>
      <c r="S303" s="50"/>
      <c r="T303" s="50"/>
      <c r="U303" s="50"/>
      <c r="V303" s="50"/>
      <c r="W303" s="50"/>
      <c r="X303" s="50"/>
      <c r="Y303" s="50"/>
      <c r="Z303" s="50"/>
      <c r="AA303" s="50"/>
    </row>
    <row r="304" ht="18.75" customHeight="1">
      <c r="A304" s="41"/>
      <c r="B304" s="42" t="str">
        <f t="shared" si="7"/>
        <v/>
      </c>
      <c r="C304" s="43"/>
      <c r="D304" s="44" t="str">
        <f t="shared" si="204"/>
        <v/>
      </c>
      <c r="E304" s="45" t="str">
        <f t="shared" si="205"/>
        <v/>
      </c>
      <c r="F304" s="51"/>
      <c r="G304" s="51"/>
      <c r="H304" s="47">
        <f>SUMIF('Nhập'!$J$11:$J$19999,$C304,'Nhập'!$M$11:$M$19999)</f>
        <v>0</v>
      </c>
      <c r="I304" s="47">
        <f>SUMIF('Nhập'!$J$11:$J$19999,$C304,'Nhập'!$O$11:$O$19999)</f>
        <v>0</v>
      </c>
      <c r="J304" s="47">
        <f>SUMIF(Xuat!$I$11:$I$19999,$C304,Xuat!$K$11:$K$19999)</f>
        <v>0</v>
      </c>
      <c r="K304" s="47">
        <f>SUMIF(Xuat!$I$11:$I$19999,$C304,Xuat!$K$11:$K$19999)</f>
        <v>0</v>
      </c>
      <c r="L304" s="47">
        <f t="shared" ref="L304:M304" si="592">F304+H304-J304</f>
        <v>0</v>
      </c>
      <c r="M304" s="47">
        <f t="shared" si="592"/>
        <v>0</v>
      </c>
      <c r="N304" s="47">
        <f t="shared" ref="N304:O304" si="593">F304+H304</f>
        <v>0</v>
      </c>
      <c r="O304" s="47">
        <f t="shared" si="593"/>
        <v>0</v>
      </c>
      <c r="P304" s="48" t="str">
        <f t="shared" si="5"/>
        <v/>
      </c>
      <c r="Q304" s="47">
        <f t="shared" si="6"/>
        <v>0</v>
      </c>
      <c r="R304" s="49"/>
      <c r="S304" s="50"/>
      <c r="T304" s="50"/>
      <c r="U304" s="50"/>
      <c r="V304" s="50"/>
      <c r="W304" s="50"/>
      <c r="X304" s="50"/>
      <c r="Y304" s="50"/>
      <c r="Z304" s="50"/>
      <c r="AA304" s="50"/>
    </row>
    <row r="305" ht="18.75" customHeight="1">
      <c r="A305" s="41"/>
      <c r="B305" s="42" t="str">
        <f t="shared" si="7"/>
        <v/>
      </c>
      <c r="C305" s="43"/>
      <c r="D305" s="44" t="str">
        <f t="shared" si="204"/>
        <v/>
      </c>
      <c r="E305" s="45" t="str">
        <f t="shared" si="205"/>
        <v/>
      </c>
      <c r="F305" s="51"/>
      <c r="G305" s="51"/>
      <c r="H305" s="47">
        <f>SUMIF('Nhập'!$J$11:$J$19999,$C305,'Nhập'!$M$11:$M$19999)</f>
        <v>0</v>
      </c>
      <c r="I305" s="47">
        <f>SUMIF('Nhập'!$J$11:$J$19999,$C305,'Nhập'!$O$11:$O$19999)</f>
        <v>0</v>
      </c>
      <c r="J305" s="47">
        <f>SUMIF(Xuat!$I$11:$I$19999,$C305,Xuat!$K$11:$K$19999)</f>
        <v>0</v>
      </c>
      <c r="K305" s="47">
        <f>SUMIF(Xuat!$I$11:$I$19999,$C305,Xuat!$K$11:$K$19999)</f>
        <v>0</v>
      </c>
      <c r="L305" s="47">
        <f t="shared" ref="L305:M305" si="594">F305+H305-J305</f>
        <v>0</v>
      </c>
      <c r="M305" s="47">
        <f t="shared" si="594"/>
        <v>0</v>
      </c>
      <c r="N305" s="47">
        <f t="shared" ref="N305:O305" si="595">F305+H305</f>
        <v>0</v>
      </c>
      <c r="O305" s="47">
        <f t="shared" si="595"/>
        <v>0</v>
      </c>
      <c r="P305" s="48" t="str">
        <f t="shared" si="5"/>
        <v/>
      </c>
      <c r="Q305" s="47">
        <f t="shared" si="6"/>
        <v>0</v>
      </c>
      <c r="R305" s="49"/>
      <c r="S305" s="50"/>
      <c r="T305" s="50"/>
      <c r="U305" s="50"/>
      <c r="V305" s="50"/>
      <c r="W305" s="50"/>
      <c r="X305" s="50"/>
      <c r="Y305" s="50"/>
      <c r="Z305" s="50"/>
      <c r="AA305" s="50"/>
    </row>
    <row r="306" ht="18.75" customHeight="1">
      <c r="A306" s="41"/>
      <c r="B306" s="42" t="str">
        <f t="shared" si="7"/>
        <v/>
      </c>
      <c r="C306" s="43"/>
      <c r="D306" s="44" t="str">
        <f t="shared" si="204"/>
        <v/>
      </c>
      <c r="E306" s="45" t="str">
        <f t="shared" si="205"/>
        <v/>
      </c>
      <c r="F306" s="51"/>
      <c r="G306" s="51"/>
      <c r="H306" s="47">
        <f>SUMIF('Nhập'!$J$11:$J$19999,$C306,'Nhập'!$M$11:$M$19999)</f>
        <v>0</v>
      </c>
      <c r="I306" s="47">
        <f>SUMIF('Nhập'!$J$11:$J$19999,$C306,'Nhập'!$O$11:$O$19999)</f>
        <v>0</v>
      </c>
      <c r="J306" s="47">
        <f>SUMIF(Xuat!$I$11:$I$19999,$C306,Xuat!$K$11:$K$19999)</f>
        <v>0</v>
      </c>
      <c r="K306" s="47">
        <f>SUMIF(Xuat!$I$11:$I$19999,$C306,Xuat!$K$11:$K$19999)</f>
        <v>0</v>
      </c>
      <c r="L306" s="47">
        <f t="shared" ref="L306:M306" si="596">F306+H306-J306</f>
        <v>0</v>
      </c>
      <c r="M306" s="47">
        <f t="shared" si="596"/>
        <v>0</v>
      </c>
      <c r="N306" s="47">
        <f t="shared" ref="N306:O306" si="597">F306+H306</f>
        <v>0</v>
      </c>
      <c r="O306" s="47">
        <f t="shared" si="597"/>
        <v>0</v>
      </c>
      <c r="P306" s="48" t="str">
        <f t="shared" si="5"/>
        <v/>
      </c>
      <c r="Q306" s="47">
        <f t="shared" si="6"/>
        <v>0</v>
      </c>
      <c r="R306" s="49"/>
      <c r="S306" s="50"/>
      <c r="T306" s="50"/>
      <c r="U306" s="50"/>
      <c r="V306" s="50"/>
      <c r="W306" s="50"/>
      <c r="X306" s="50"/>
      <c r="Y306" s="50"/>
      <c r="Z306" s="50"/>
      <c r="AA306" s="50"/>
    </row>
    <row r="307" ht="18.75" customHeight="1">
      <c r="A307" s="41"/>
      <c r="B307" s="42" t="str">
        <f t="shared" si="7"/>
        <v/>
      </c>
      <c r="C307" s="43"/>
      <c r="D307" s="44" t="str">
        <f t="shared" si="204"/>
        <v/>
      </c>
      <c r="E307" s="45" t="str">
        <f t="shared" si="205"/>
        <v/>
      </c>
      <c r="F307" s="51"/>
      <c r="G307" s="51"/>
      <c r="H307" s="47">
        <f>SUMIF('Nhập'!$J$11:$J$19999,$C307,'Nhập'!$M$11:$M$19999)</f>
        <v>0</v>
      </c>
      <c r="I307" s="47">
        <f>SUMIF('Nhập'!$J$11:$J$19999,$C307,'Nhập'!$O$11:$O$19999)</f>
        <v>0</v>
      </c>
      <c r="J307" s="47">
        <f>SUMIF(Xuat!$I$11:$I$19999,$C307,Xuat!$K$11:$K$19999)</f>
        <v>0</v>
      </c>
      <c r="K307" s="47">
        <f>SUMIF(Xuat!$I$11:$I$19999,$C307,Xuat!$K$11:$K$19999)</f>
        <v>0</v>
      </c>
      <c r="L307" s="47">
        <f t="shared" ref="L307:M307" si="598">F307+H307-J307</f>
        <v>0</v>
      </c>
      <c r="M307" s="47">
        <f t="shared" si="598"/>
        <v>0</v>
      </c>
      <c r="N307" s="47">
        <f t="shared" ref="N307:O307" si="599">F307+H307</f>
        <v>0</v>
      </c>
      <c r="O307" s="47">
        <f t="shared" si="599"/>
        <v>0</v>
      </c>
      <c r="P307" s="48" t="str">
        <f t="shared" si="5"/>
        <v/>
      </c>
      <c r="Q307" s="47">
        <f t="shared" si="6"/>
        <v>0</v>
      </c>
      <c r="R307" s="49"/>
      <c r="S307" s="50"/>
      <c r="T307" s="50"/>
      <c r="U307" s="50"/>
      <c r="V307" s="50"/>
      <c r="W307" s="50"/>
      <c r="X307" s="50"/>
      <c r="Y307" s="50"/>
      <c r="Z307" s="50"/>
      <c r="AA307" s="50"/>
    </row>
    <row r="308" ht="18.75" customHeight="1">
      <c r="A308" s="41"/>
      <c r="B308" s="42" t="str">
        <f t="shared" si="7"/>
        <v/>
      </c>
      <c r="C308" s="43"/>
      <c r="D308" s="44" t="str">
        <f t="shared" si="204"/>
        <v/>
      </c>
      <c r="E308" s="45" t="str">
        <f t="shared" si="205"/>
        <v/>
      </c>
      <c r="F308" s="51"/>
      <c r="G308" s="51"/>
      <c r="H308" s="47">
        <f>SUMIF('Nhập'!$J$11:$J$19999,$C308,'Nhập'!$M$11:$M$19999)</f>
        <v>0</v>
      </c>
      <c r="I308" s="47">
        <f>SUMIF('Nhập'!$J$11:$J$19999,$C308,'Nhập'!$O$11:$O$19999)</f>
        <v>0</v>
      </c>
      <c r="J308" s="47">
        <f>SUMIF(Xuat!$I$11:$I$19999,$C308,Xuat!$K$11:$K$19999)</f>
        <v>0</v>
      </c>
      <c r="K308" s="47">
        <f>SUMIF(Xuat!$I$11:$I$19999,$C308,Xuat!$K$11:$K$19999)</f>
        <v>0</v>
      </c>
      <c r="L308" s="47">
        <f t="shared" ref="L308:M308" si="600">F308+H308-J308</f>
        <v>0</v>
      </c>
      <c r="M308" s="47">
        <f t="shared" si="600"/>
        <v>0</v>
      </c>
      <c r="N308" s="47">
        <f t="shared" ref="N308:O308" si="601">F308+H308</f>
        <v>0</v>
      </c>
      <c r="O308" s="47">
        <f t="shared" si="601"/>
        <v>0</v>
      </c>
      <c r="P308" s="48" t="str">
        <f t="shared" si="5"/>
        <v/>
      </c>
      <c r="Q308" s="47">
        <f t="shared" si="6"/>
        <v>0</v>
      </c>
      <c r="R308" s="49"/>
      <c r="S308" s="50"/>
      <c r="T308" s="50"/>
      <c r="U308" s="50"/>
      <c r="V308" s="50"/>
      <c r="W308" s="50"/>
      <c r="X308" s="50"/>
      <c r="Y308" s="50"/>
      <c r="Z308" s="50"/>
      <c r="AA308" s="50"/>
    </row>
    <row r="309" ht="18.75" customHeight="1">
      <c r="A309" s="41"/>
      <c r="B309" s="42" t="str">
        <f t="shared" si="7"/>
        <v/>
      </c>
      <c r="C309" s="43"/>
      <c r="D309" s="44" t="str">
        <f t="shared" si="204"/>
        <v/>
      </c>
      <c r="E309" s="45" t="str">
        <f t="shared" si="205"/>
        <v/>
      </c>
      <c r="F309" s="51"/>
      <c r="G309" s="51"/>
      <c r="H309" s="47">
        <f>SUMIF('Nhập'!$J$11:$J$19999,$C309,'Nhập'!$M$11:$M$19999)</f>
        <v>0</v>
      </c>
      <c r="I309" s="47">
        <f>SUMIF('Nhập'!$J$11:$J$19999,$C309,'Nhập'!$O$11:$O$19999)</f>
        <v>0</v>
      </c>
      <c r="J309" s="47">
        <f>SUMIF(Xuat!$I$11:$I$19999,$C309,Xuat!$K$11:$K$19999)</f>
        <v>0</v>
      </c>
      <c r="K309" s="47">
        <f>SUMIF(Xuat!$I$11:$I$19999,$C309,Xuat!$K$11:$K$19999)</f>
        <v>0</v>
      </c>
      <c r="L309" s="47">
        <f t="shared" ref="L309:M309" si="602">F309+H309-J309</f>
        <v>0</v>
      </c>
      <c r="M309" s="47">
        <f t="shared" si="602"/>
        <v>0</v>
      </c>
      <c r="N309" s="47">
        <f t="shared" ref="N309:O309" si="603">F309+H309</f>
        <v>0</v>
      </c>
      <c r="O309" s="47">
        <f t="shared" si="603"/>
        <v>0</v>
      </c>
      <c r="P309" s="48" t="str">
        <f t="shared" si="5"/>
        <v/>
      </c>
      <c r="Q309" s="47">
        <f t="shared" si="6"/>
        <v>0</v>
      </c>
      <c r="R309" s="49"/>
      <c r="S309" s="50"/>
      <c r="T309" s="50"/>
      <c r="U309" s="50"/>
      <c r="V309" s="50"/>
      <c r="W309" s="50"/>
      <c r="X309" s="50"/>
      <c r="Y309" s="50"/>
      <c r="Z309" s="50"/>
      <c r="AA309" s="50"/>
    </row>
    <row r="310" ht="18.75" customHeight="1">
      <c r="A310" s="41"/>
      <c r="B310" s="42" t="str">
        <f t="shared" si="7"/>
        <v/>
      </c>
      <c r="C310" s="43"/>
      <c r="D310" s="44" t="str">
        <f t="shared" si="204"/>
        <v/>
      </c>
      <c r="E310" s="45" t="str">
        <f t="shared" si="205"/>
        <v/>
      </c>
      <c r="F310" s="51"/>
      <c r="G310" s="51"/>
      <c r="H310" s="47">
        <f>SUMIF('Nhập'!$J$11:$J$19999,$C310,'Nhập'!$M$11:$M$19999)</f>
        <v>0</v>
      </c>
      <c r="I310" s="47">
        <f>SUMIF('Nhập'!$J$11:$J$19999,$C310,'Nhập'!$O$11:$O$19999)</f>
        <v>0</v>
      </c>
      <c r="J310" s="47">
        <f>SUMIF(Xuat!$I$11:$I$19999,$C310,Xuat!$K$11:$K$19999)</f>
        <v>0</v>
      </c>
      <c r="K310" s="47">
        <f>SUMIF(Xuat!$I$11:$I$19999,$C310,Xuat!$K$11:$K$19999)</f>
        <v>0</v>
      </c>
      <c r="L310" s="47">
        <f t="shared" ref="L310:M310" si="604">F310+H310-J310</f>
        <v>0</v>
      </c>
      <c r="M310" s="47">
        <f t="shared" si="604"/>
        <v>0</v>
      </c>
      <c r="N310" s="47">
        <f t="shared" ref="N310:O310" si="605">F310+H310</f>
        <v>0</v>
      </c>
      <c r="O310" s="47">
        <f t="shared" si="605"/>
        <v>0</v>
      </c>
      <c r="P310" s="48" t="str">
        <f t="shared" si="5"/>
        <v/>
      </c>
      <c r="Q310" s="47">
        <f t="shared" si="6"/>
        <v>0</v>
      </c>
      <c r="R310" s="49"/>
      <c r="S310" s="50"/>
      <c r="T310" s="50"/>
      <c r="U310" s="50"/>
      <c r="V310" s="50"/>
      <c r="W310" s="50"/>
      <c r="X310" s="50"/>
      <c r="Y310" s="50"/>
      <c r="Z310" s="50"/>
      <c r="AA310" s="50"/>
    </row>
    <row r="311" ht="18.75" customHeight="1">
      <c r="A311" s="41"/>
      <c r="B311" s="42" t="str">
        <f t="shared" si="7"/>
        <v/>
      </c>
      <c r="C311" s="43"/>
      <c r="D311" s="44" t="str">
        <f t="shared" si="204"/>
        <v/>
      </c>
      <c r="E311" s="45" t="str">
        <f t="shared" si="205"/>
        <v/>
      </c>
      <c r="F311" s="51"/>
      <c r="G311" s="51"/>
      <c r="H311" s="47">
        <f>SUMIF('Nhập'!$J$11:$J$19999,$C311,'Nhập'!$M$11:$M$19999)</f>
        <v>0</v>
      </c>
      <c r="I311" s="47">
        <f>SUMIF('Nhập'!$J$11:$J$19999,$C311,'Nhập'!$O$11:$O$19999)</f>
        <v>0</v>
      </c>
      <c r="J311" s="47">
        <f>SUMIF(Xuat!$I$11:$I$19999,$C311,Xuat!$K$11:$K$19999)</f>
        <v>0</v>
      </c>
      <c r="K311" s="47">
        <f>SUMIF(Xuat!$I$11:$I$19999,$C311,Xuat!$K$11:$K$19999)</f>
        <v>0</v>
      </c>
      <c r="L311" s="47">
        <f t="shared" ref="L311:M311" si="606">F311+H311-J311</f>
        <v>0</v>
      </c>
      <c r="M311" s="47">
        <f t="shared" si="606"/>
        <v>0</v>
      </c>
      <c r="N311" s="47">
        <f t="shared" ref="N311:O311" si="607">F311+H311</f>
        <v>0</v>
      </c>
      <c r="O311" s="47">
        <f t="shared" si="607"/>
        <v>0</v>
      </c>
      <c r="P311" s="48" t="str">
        <f t="shared" si="5"/>
        <v/>
      </c>
      <c r="Q311" s="47">
        <f t="shared" si="6"/>
        <v>0</v>
      </c>
      <c r="R311" s="49"/>
      <c r="S311" s="50"/>
      <c r="T311" s="50"/>
      <c r="U311" s="50"/>
      <c r="V311" s="50"/>
      <c r="W311" s="50"/>
      <c r="X311" s="50"/>
      <c r="Y311" s="50"/>
      <c r="Z311" s="50"/>
      <c r="AA311" s="50"/>
    </row>
    <row r="312" ht="18.75" customHeight="1">
      <c r="A312" s="41"/>
      <c r="B312" s="42" t="str">
        <f t="shared" si="7"/>
        <v/>
      </c>
      <c r="C312" s="43"/>
      <c r="D312" s="44" t="str">
        <f t="shared" si="204"/>
        <v/>
      </c>
      <c r="E312" s="45" t="str">
        <f t="shared" si="205"/>
        <v/>
      </c>
      <c r="F312" s="51"/>
      <c r="G312" s="51"/>
      <c r="H312" s="47">
        <f>SUMIF('Nhập'!$J$11:$J$19999,$C312,'Nhập'!$M$11:$M$19999)</f>
        <v>0</v>
      </c>
      <c r="I312" s="47">
        <f>SUMIF('Nhập'!$J$11:$J$19999,$C312,'Nhập'!$O$11:$O$19999)</f>
        <v>0</v>
      </c>
      <c r="J312" s="47">
        <f>SUMIF(Xuat!$I$11:$I$19999,$C312,Xuat!$K$11:$K$19999)</f>
        <v>0</v>
      </c>
      <c r="K312" s="47">
        <f>SUMIF(Xuat!$I$11:$I$19999,$C312,Xuat!$K$11:$K$19999)</f>
        <v>0</v>
      </c>
      <c r="L312" s="47">
        <f t="shared" ref="L312:M312" si="608">F312+H312-J312</f>
        <v>0</v>
      </c>
      <c r="M312" s="47">
        <f t="shared" si="608"/>
        <v>0</v>
      </c>
      <c r="N312" s="47">
        <f t="shared" ref="N312:O312" si="609">F312+H312</f>
        <v>0</v>
      </c>
      <c r="O312" s="47">
        <f t="shared" si="609"/>
        <v>0</v>
      </c>
      <c r="P312" s="48" t="str">
        <f t="shared" si="5"/>
        <v/>
      </c>
      <c r="Q312" s="47">
        <f t="shared" si="6"/>
        <v>0</v>
      </c>
      <c r="R312" s="49"/>
      <c r="S312" s="50"/>
      <c r="T312" s="50"/>
      <c r="U312" s="50"/>
      <c r="V312" s="50"/>
      <c r="W312" s="50"/>
      <c r="X312" s="50"/>
      <c r="Y312" s="50"/>
      <c r="Z312" s="50"/>
      <c r="AA312" s="50"/>
    </row>
    <row r="313" ht="18.75" customHeight="1">
      <c r="A313" s="41"/>
      <c r="B313" s="42" t="str">
        <f t="shared" si="7"/>
        <v/>
      </c>
      <c r="C313" s="43"/>
      <c r="D313" s="44" t="str">
        <f t="shared" si="204"/>
        <v/>
      </c>
      <c r="E313" s="45" t="str">
        <f t="shared" si="205"/>
        <v/>
      </c>
      <c r="F313" s="51"/>
      <c r="G313" s="51"/>
      <c r="H313" s="47">
        <f>SUMIF('Nhập'!$J$11:$J$19999,$C313,'Nhập'!$M$11:$M$19999)</f>
        <v>0</v>
      </c>
      <c r="I313" s="47">
        <f>SUMIF('Nhập'!$J$11:$J$19999,$C313,'Nhập'!$O$11:$O$19999)</f>
        <v>0</v>
      </c>
      <c r="J313" s="47">
        <f>SUMIF(Xuat!$I$11:$I$19999,$C313,Xuat!$K$11:$K$19999)</f>
        <v>0</v>
      </c>
      <c r="K313" s="47">
        <f>SUMIF(Xuat!$I$11:$I$19999,$C313,Xuat!$K$11:$K$19999)</f>
        <v>0</v>
      </c>
      <c r="L313" s="47">
        <f t="shared" ref="L313:M313" si="610">F313+H313-J313</f>
        <v>0</v>
      </c>
      <c r="M313" s="47">
        <f t="shared" si="610"/>
        <v>0</v>
      </c>
      <c r="N313" s="47">
        <f t="shared" ref="N313:O313" si="611">F313+H313</f>
        <v>0</v>
      </c>
      <c r="O313" s="47">
        <f t="shared" si="611"/>
        <v>0</v>
      </c>
      <c r="P313" s="48" t="str">
        <f t="shared" si="5"/>
        <v/>
      </c>
      <c r="Q313" s="47">
        <f t="shared" si="6"/>
        <v>0</v>
      </c>
      <c r="R313" s="49"/>
      <c r="S313" s="50"/>
      <c r="T313" s="50"/>
      <c r="U313" s="50"/>
      <c r="V313" s="50"/>
      <c r="W313" s="50"/>
      <c r="X313" s="50"/>
      <c r="Y313" s="50"/>
      <c r="Z313" s="50"/>
      <c r="AA313" s="50"/>
    </row>
    <row r="314" ht="18.75" customHeight="1">
      <c r="A314" s="41"/>
      <c r="B314" s="42" t="str">
        <f t="shared" si="7"/>
        <v/>
      </c>
      <c r="C314" s="43"/>
      <c r="D314" s="44" t="str">
        <f t="shared" si="204"/>
        <v/>
      </c>
      <c r="E314" s="45" t="str">
        <f t="shared" si="205"/>
        <v/>
      </c>
      <c r="F314" s="51"/>
      <c r="G314" s="51"/>
      <c r="H314" s="47">
        <f>SUMIF('Nhập'!$J$11:$J$19999,$C314,'Nhập'!$M$11:$M$19999)</f>
        <v>0</v>
      </c>
      <c r="I314" s="47">
        <f>SUMIF('Nhập'!$J$11:$J$19999,$C314,'Nhập'!$O$11:$O$19999)</f>
        <v>0</v>
      </c>
      <c r="J314" s="47">
        <f>SUMIF(Xuat!$I$11:$I$19999,$C314,Xuat!$K$11:$K$19999)</f>
        <v>0</v>
      </c>
      <c r="K314" s="47">
        <f>SUMIF(Xuat!$I$11:$I$19999,$C314,Xuat!$K$11:$K$19999)</f>
        <v>0</v>
      </c>
      <c r="L314" s="47">
        <f t="shared" ref="L314:M314" si="612">F314+H314-J314</f>
        <v>0</v>
      </c>
      <c r="M314" s="47">
        <f t="shared" si="612"/>
        <v>0</v>
      </c>
      <c r="N314" s="47">
        <f t="shared" ref="N314:O314" si="613">F314+H314</f>
        <v>0</v>
      </c>
      <c r="O314" s="47">
        <f t="shared" si="613"/>
        <v>0</v>
      </c>
      <c r="P314" s="48" t="str">
        <f t="shared" si="5"/>
        <v/>
      </c>
      <c r="Q314" s="47">
        <f t="shared" si="6"/>
        <v>0</v>
      </c>
      <c r="R314" s="49"/>
      <c r="S314" s="50"/>
      <c r="T314" s="50"/>
      <c r="U314" s="50"/>
      <c r="V314" s="50"/>
      <c r="W314" s="50"/>
      <c r="X314" s="50"/>
      <c r="Y314" s="50"/>
      <c r="Z314" s="50"/>
      <c r="AA314" s="50"/>
    </row>
    <row r="315" ht="18.75" customHeight="1">
      <c r="A315" s="41"/>
      <c r="B315" s="42" t="str">
        <f t="shared" si="7"/>
        <v/>
      </c>
      <c r="C315" s="43"/>
      <c r="D315" s="44" t="str">
        <f t="shared" si="204"/>
        <v/>
      </c>
      <c r="E315" s="45" t="str">
        <f t="shared" si="205"/>
        <v/>
      </c>
      <c r="F315" s="51"/>
      <c r="G315" s="51"/>
      <c r="H315" s="47">
        <f>SUMIF('Nhập'!$J$11:$J$19999,$C315,'Nhập'!$M$11:$M$19999)</f>
        <v>0</v>
      </c>
      <c r="I315" s="47">
        <f>SUMIF('Nhập'!$J$11:$J$19999,$C315,'Nhập'!$O$11:$O$19999)</f>
        <v>0</v>
      </c>
      <c r="J315" s="47">
        <f>SUMIF(Xuat!$I$11:$I$19999,$C315,Xuat!$K$11:$K$19999)</f>
        <v>0</v>
      </c>
      <c r="K315" s="47">
        <f>SUMIF(Xuat!$I$11:$I$19999,$C315,Xuat!$K$11:$K$19999)</f>
        <v>0</v>
      </c>
      <c r="L315" s="47">
        <f t="shared" ref="L315:M315" si="614">F315+H315-J315</f>
        <v>0</v>
      </c>
      <c r="M315" s="47">
        <f t="shared" si="614"/>
        <v>0</v>
      </c>
      <c r="N315" s="47">
        <f t="shared" ref="N315:O315" si="615">F315+H315</f>
        <v>0</v>
      </c>
      <c r="O315" s="47">
        <f t="shared" si="615"/>
        <v>0</v>
      </c>
      <c r="P315" s="48" t="str">
        <f t="shared" si="5"/>
        <v/>
      </c>
      <c r="Q315" s="47">
        <f t="shared" si="6"/>
        <v>0</v>
      </c>
      <c r="R315" s="49"/>
      <c r="S315" s="50"/>
      <c r="T315" s="50"/>
      <c r="U315" s="50"/>
      <c r="V315" s="50"/>
      <c r="W315" s="50"/>
      <c r="X315" s="50"/>
      <c r="Y315" s="50"/>
      <c r="Z315" s="50"/>
      <c r="AA315" s="50"/>
    </row>
    <row r="316" ht="18.75" customHeight="1">
      <c r="A316" s="41"/>
      <c r="B316" s="42" t="str">
        <f t="shared" si="7"/>
        <v/>
      </c>
      <c r="C316" s="43"/>
      <c r="D316" s="44" t="str">
        <f t="shared" si="204"/>
        <v/>
      </c>
      <c r="E316" s="45" t="str">
        <f t="shared" si="205"/>
        <v/>
      </c>
      <c r="F316" s="51"/>
      <c r="G316" s="51"/>
      <c r="H316" s="47">
        <f>SUMIF('Nhập'!$J$11:$J$19999,$C316,'Nhập'!$M$11:$M$19999)</f>
        <v>0</v>
      </c>
      <c r="I316" s="47">
        <f>SUMIF('Nhập'!$J$11:$J$19999,$C316,'Nhập'!$O$11:$O$19999)</f>
        <v>0</v>
      </c>
      <c r="J316" s="47">
        <f>SUMIF(Xuat!$I$11:$I$19999,$C316,Xuat!$K$11:$K$19999)</f>
        <v>0</v>
      </c>
      <c r="K316" s="47">
        <f>SUMIF(Xuat!$I$11:$I$19999,$C316,Xuat!$K$11:$K$19999)</f>
        <v>0</v>
      </c>
      <c r="L316" s="47">
        <f t="shared" ref="L316:M316" si="616">F316+H316-J316</f>
        <v>0</v>
      </c>
      <c r="M316" s="47">
        <f t="shared" si="616"/>
        <v>0</v>
      </c>
      <c r="N316" s="47">
        <f t="shared" ref="N316:O316" si="617">F316+H316</f>
        <v>0</v>
      </c>
      <c r="O316" s="47">
        <f t="shared" si="617"/>
        <v>0</v>
      </c>
      <c r="P316" s="48" t="str">
        <f t="shared" si="5"/>
        <v/>
      </c>
      <c r="Q316" s="47">
        <f t="shared" si="6"/>
        <v>0</v>
      </c>
      <c r="R316" s="49"/>
      <c r="S316" s="50"/>
      <c r="T316" s="50"/>
      <c r="U316" s="50"/>
      <c r="V316" s="50"/>
      <c r="W316" s="50"/>
      <c r="X316" s="50"/>
      <c r="Y316" s="50"/>
      <c r="Z316" s="50"/>
      <c r="AA316" s="50"/>
    </row>
    <row r="317" ht="18.75" customHeight="1">
      <c r="A317" s="41"/>
      <c r="B317" s="42" t="str">
        <f t="shared" si="7"/>
        <v/>
      </c>
      <c r="C317" s="43"/>
      <c r="D317" s="44" t="str">
        <f t="shared" si="204"/>
        <v/>
      </c>
      <c r="E317" s="45" t="str">
        <f t="shared" si="205"/>
        <v/>
      </c>
      <c r="F317" s="51"/>
      <c r="G317" s="51"/>
      <c r="H317" s="47">
        <f>SUMIF('Nhập'!$J$11:$J$19999,$C317,'Nhập'!$M$11:$M$19999)</f>
        <v>0</v>
      </c>
      <c r="I317" s="47">
        <f>SUMIF('Nhập'!$J$11:$J$19999,$C317,'Nhập'!$O$11:$O$19999)</f>
        <v>0</v>
      </c>
      <c r="J317" s="47">
        <f>SUMIF(Xuat!$I$11:$I$19999,$C317,Xuat!$K$11:$K$19999)</f>
        <v>0</v>
      </c>
      <c r="K317" s="47">
        <f>SUMIF(Xuat!$I$11:$I$19999,$C317,Xuat!$K$11:$K$19999)</f>
        <v>0</v>
      </c>
      <c r="L317" s="47">
        <f t="shared" ref="L317:M317" si="618">F317+H317-J317</f>
        <v>0</v>
      </c>
      <c r="M317" s="47">
        <f t="shared" si="618"/>
        <v>0</v>
      </c>
      <c r="N317" s="47">
        <f t="shared" ref="N317:O317" si="619">F317+H317</f>
        <v>0</v>
      </c>
      <c r="O317" s="47">
        <f t="shared" si="619"/>
        <v>0</v>
      </c>
      <c r="P317" s="48" t="str">
        <f t="shared" si="5"/>
        <v/>
      </c>
      <c r="Q317" s="47">
        <f t="shared" si="6"/>
        <v>0</v>
      </c>
      <c r="R317" s="49"/>
      <c r="S317" s="50"/>
      <c r="T317" s="50"/>
      <c r="U317" s="50"/>
      <c r="V317" s="50"/>
      <c r="W317" s="50"/>
      <c r="X317" s="50"/>
      <c r="Y317" s="50"/>
      <c r="Z317" s="50"/>
      <c r="AA317" s="50"/>
    </row>
    <row r="318" ht="18.75" customHeight="1">
      <c r="A318" s="41"/>
      <c r="B318" s="42" t="str">
        <f t="shared" si="7"/>
        <v/>
      </c>
      <c r="C318" s="43"/>
      <c r="D318" s="44" t="str">
        <f t="shared" si="204"/>
        <v/>
      </c>
      <c r="E318" s="45" t="str">
        <f t="shared" si="205"/>
        <v/>
      </c>
      <c r="F318" s="51"/>
      <c r="G318" s="51"/>
      <c r="H318" s="47">
        <f>SUMIF('Nhập'!$J$11:$J$19999,$C318,'Nhập'!$M$11:$M$19999)</f>
        <v>0</v>
      </c>
      <c r="I318" s="47">
        <f>SUMIF('Nhập'!$J$11:$J$19999,$C318,'Nhập'!$O$11:$O$19999)</f>
        <v>0</v>
      </c>
      <c r="J318" s="47">
        <f>SUMIF(Xuat!$I$11:$I$19999,$C318,Xuat!$K$11:$K$19999)</f>
        <v>0</v>
      </c>
      <c r="K318" s="47">
        <f>SUMIF(Xuat!$I$11:$I$19999,$C318,Xuat!$K$11:$K$19999)</f>
        <v>0</v>
      </c>
      <c r="L318" s="47">
        <f t="shared" ref="L318:M318" si="620">F318+H318-J318</f>
        <v>0</v>
      </c>
      <c r="M318" s="47">
        <f t="shared" si="620"/>
        <v>0</v>
      </c>
      <c r="N318" s="47">
        <f t="shared" ref="N318:O318" si="621">F318+H318</f>
        <v>0</v>
      </c>
      <c r="O318" s="47">
        <f t="shared" si="621"/>
        <v>0</v>
      </c>
      <c r="P318" s="48" t="str">
        <f t="shared" si="5"/>
        <v/>
      </c>
      <c r="Q318" s="47">
        <f t="shared" si="6"/>
        <v>0</v>
      </c>
      <c r="R318" s="49"/>
      <c r="S318" s="50"/>
      <c r="T318" s="50"/>
      <c r="U318" s="50"/>
      <c r="V318" s="50"/>
      <c r="W318" s="50"/>
      <c r="X318" s="50"/>
      <c r="Y318" s="50"/>
      <c r="Z318" s="50"/>
      <c r="AA318" s="50"/>
    </row>
    <row r="319" ht="18.75" customHeight="1">
      <c r="A319" s="41"/>
      <c r="B319" s="42" t="str">
        <f t="shared" si="7"/>
        <v/>
      </c>
      <c r="C319" s="43"/>
      <c r="D319" s="44" t="str">
        <f t="shared" si="204"/>
        <v/>
      </c>
      <c r="E319" s="45" t="str">
        <f t="shared" si="205"/>
        <v/>
      </c>
      <c r="F319" s="51"/>
      <c r="G319" s="51"/>
      <c r="H319" s="47">
        <f>SUMIF('Nhập'!$J$11:$J$19999,$C319,'Nhập'!$M$11:$M$19999)</f>
        <v>0</v>
      </c>
      <c r="I319" s="47">
        <f>SUMIF('Nhập'!$J$11:$J$19999,$C319,'Nhập'!$O$11:$O$19999)</f>
        <v>0</v>
      </c>
      <c r="J319" s="47">
        <f>SUMIF(Xuat!$I$11:$I$19999,$C319,Xuat!$K$11:$K$19999)</f>
        <v>0</v>
      </c>
      <c r="K319" s="47">
        <f>SUMIF(Xuat!$I$11:$I$19999,$C319,Xuat!$K$11:$K$19999)</f>
        <v>0</v>
      </c>
      <c r="L319" s="47">
        <f t="shared" ref="L319:M319" si="622">F319+H319-J319</f>
        <v>0</v>
      </c>
      <c r="M319" s="47">
        <f t="shared" si="622"/>
        <v>0</v>
      </c>
      <c r="N319" s="47">
        <f t="shared" ref="N319:O319" si="623">F319+H319</f>
        <v>0</v>
      </c>
      <c r="O319" s="47">
        <f t="shared" si="623"/>
        <v>0</v>
      </c>
      <c r="P319" s="48" t="str">
        <f t="shared" si="5"/>
        <v/>
      </c>
      <c r="Q319" s="47">
        <f t="shared" si="6"/>
        <v>0</v>
      </c>
      <c r="R319" s="49"/>
      <c r="S319" s="50"/>
      <c r="T319" s="50"/>
      <c r="U319" s="50"/>
      <c r="V319" s="50"/>
      <c r="W319" s="50"/>
      <c r="X319" s="50"/>
      <c r="Y319" s="50"/>
      <c r="Z319" s="50"/>
      <c r="AA319" s="50"/>
    </row>
    <row r="320" ht="18.75" customHeight="1">
      <c r="A320" s="41"/>
      <c r="B320" s="42" t="str">
        <f t="shared" si="7"/>
        <v/>
      </c>
      <c r="C320" s="43"/>
      <c r="D320" s="44" t="str">
        <f t="shared" si="204"/>
        <v/>
      </c>
      <c r="E320" s="45" t="str">
        <f t="shared" si="205"/>
        <v/>
      </c>
      <c r="F320" s="51"/>
      <c r="G320" s="51"/>
      <c r="H320" s="47">
        <f>SUMIF('Nhập'!$J$11:$J$19999,$C320,'Nhập'!$M$11:$M$19999)</f>
        <v>0</v>
      </c>
      <c r="I320" s="47">
        <f>SUMIF('Nhập'!$J$11:$J$19999,$C320,'Nhập'!$O$11:$O$19999)</f>
        <v>0</v>
      </c>
      <c r="J320" s="47">
        <f>SUMIF(Xuat!$I$11:$I$19999,$C320,Xuat!$K$11:$K$19999)</f>
        <v>0</v>
      </c>
      <c r="K320" s="47">
        <f>SUMIF(Xuat!$I$11:$I$19999,$C320,Xuat!$K$11:$K$19999)</f>
        <v>0</v>
      </c>
      <c r="L320" s="47">
        <f t="shared" ref="L320:M320" si="624">F320+H320-J320</f>
        <v>0</v>
      </c>
      <c r="M320" s="47">
        <f t="shared" si="624"/>
        <v>0</v>
      </c>
      <c r="N320" s="47">
        <f t="shared" ref="N320:O320" si="625">F320+H320</f>
        <v>0</v>
      </c>
      <c r="O320" s="47">
        <f t="shared" si="625"/>
        <v>0</v>
      </c>
      <c r="P320" s="48" t="str">
        <f t="shared" si="5"/>
        <v/>
      </c>
      <c r="Q320" s="47">
        <f t="shared" si="6"/>
        <v>0</v>
      </c>
      <c r="R320" s="49"/>
      <c r="S320" s="50"/>
      <c r="T320" s="50"/>
      <c r="U320" s="50"/>
      <c r="V320" s="50"/>
      <c r="W320" s="50"/>
      <c r="X320" s="50"/>
      <c r="Y320" s="50"/>
      <c r="Z320" s="50"/>
      <c r="AA320" s="50"/>
    </row>
    <row r="321" ht="18.75" customHeight="1">
      <c r="A321" s="41"/>
      <c r="B321" s="42" t="str">
        <f t="shared" si="7"/>
        <v/>
      </c>
      <c r="C321" s="43"/>
      <c r="D321" s="44" t="str">
        <f t="shared" si="204"/>
        <v/>
      </c>
      <c r="E321" s="45" t="str">
        <f t="shared" si="205"/>
        <v/>
      </c>
      <c r="F321" s="51"/>
      <c r="G321" s="51"/>
      <c r="H321" s="47">
        <f>SUMIF('Nhập'!$J$11:$J$19999,$C321,'Nhập'!$M$11:$M$19999)</f>
        <v>0</v>
      </c>
      <c r="I321" s="47">
        <f>SUMIF('Nhập'!$J$11:$J$19999,$C321,'Nhập'!$O$11:$O$19999)</f>
        <v>0</v>
      </c>
      <c r="J321" s="47">
        <f>SUMIF(Xuat!$I$11:$I$19999,$C321,Xuat!$K$11:$K$19999)</f>
        <v>0</v>
      </c>
      <c r="K321" s="47">
        <f>SUMIF(Xuat!$I$11:$I$19999,$C321,Xuat!$K$11:$K$19999)</f>
        <v>0</v>
      </c>
      <c r="L321" s="47">
        <f t="shared" ref="L321:M321" si="626">F321+H321-J321</f>
        <v>0</v>
      </c>
      <c r="M321" s="47">
        <f t="shared" si="626"/>
        <v>0</v>
      </c>
      <c r="N321" s="47">
        <f t="shared" ref="N321:O321" si="627">F321+H321</f>
        <v>0</v>
      </c>
      <c r="O321" s="47">
        <f t="shared" si="627"/>
        <v>0</v>
      </c>
      <c r="P321" s="48" t="str">
        <f t="shared" si="5"/>
        <v/>
      </c>
      <c r="Q321" s="47">
        <f t="shared" si="6"/>
        <v>0</v>
      </c>
      <c r="R321" s="49"/>
      <c r="S321" s="50"/>
      <c r="T321" s="50"/>
      <c r="U321" s="50"/>
      <c r="V321" s="50"/>
      <c r="W321" s="50"/>
      <c r="X321" s="50"/>
      <c r="Y321" s="50"/>
      <c r="Z321" s="50"/>
      <c r="AA321" s="50"/>
    </row>
    <row r="322" ht="18.75" customHeight="1">
      <c r="A322" s="41"/>
      <c r="B322" s="42" t="str">
        <f t="shared" si="7"/>
        <v/>
      </c>
      <c r="C322" s="43"/>
      <c r="D322" s="44" t="str">
        <f t="shared" si="204"/>
        <v/>
      </c>
      <c r="E322" s="45" t="str">
        <f t="shared" si="205"/>
        <v/>
      </c>
      <c r="F322" s="51"/>
      <c r="G322" s="51"/>
      <c r="H322" s="47">
        <f>SUMIF('Nhập'!$J$11:$J$19999,$C322,'Nhập'!$M$11:$M$19999)</f>
        <v>0</v>
      </c>
      <c r="I322" s="47">
        <f>SUMIF('Nhập'!$J$11:$J$19999,$C322,'Nhập'!$O$11:$O$19999)</f>
        <v>0</v>
      </c>
      <c r="J322" s="47">
        <f>SUMIF(Xuat!$I$11:$I$19999,$C322,Xuat!$K$11:$K$19999)</f>
        <v>0</v>
      </c>
      <c r="K322" s="47">
        <f>SUMIF(Xuat!$I$11:$I$19999,$C322,Xuat!$K$11:$K$19999)</f>
        <v>0</v>
      </c>
      <c r="L322" s="47">
        <f t="shared" ref="L322:M322" si="628">F322+H322-J322</f>
        <v>0</v>
      </c>
      <c r="M322" s="47">
        <f t="shared" si="628"/>
        <v>0</v>
      </c>
      <c r="N322" s="47">
        <f t="shared" ref="N322:O322" si="629">F322+H322</f>
        <v>0</v>
      </c>
      <c r="O322" s="47">
        <f t="shared" si="629"/>
        <v>0</v>
      </c>
      <c r="P322" s="48" t="str">
        <f t="shared" si="5"/>
        <v/>
      </c>
      <c r="Q322" s="47">
        <f t="shared" si="6"/>
        <v>0</v>
      </c>
      <c r="R322" s="49"/>
      <c r="S322" s="50"/>
      <c r="T322" s="50"/>
      <c r="U322" s="50"/>
      <c r="V322" s="50"/>
      <c r="W322" s="50"/>
      <c r="X322" s="50"/>
      <c r="Y322" s="50"/>
      <c r="Z322" s="50"/>
      <c r="AA322" s="50"/>
    </row>
    <row r="323" ht="18.75" customHeight="1">
      <c r="A323" s="41"/>
      <c r="B323" s="42" t="str">
        <f t="shared" si="7"/>
        <v/>
      </c>
      <c r="C323" s="43"/>
      <c r="D323" s="44" t="str">
        <f t="shared" si="204"/>
        <v/>
      </c>
      <c r="E323" s="45" t="str">
        <f t="shared" si="205"/>
        <v/>
      </c>
      <c r="F323" s="51"/>
      <c r="G323" s="51"/>
      <c r="H323" s="47">
        <f>SUMIF('Nhập'!$J$11:$J$19999,$C323,'Nhập'!$M$11:$M$19999)</f>
        <v>0</v>
      </c>
      <c r="I323" s="47">
        <f>SUMIF('Nhập'!$J$11:$J$19999,$C323,'Nhập'!$O$11:$O$19999)</f>
        <v>0</v>
      </c>
      <c r="J323" s="47">
        <f>SUMIF(Xuat!$I$11:$I$19999,$C323,Xuat!$K$11:$K$19999)</f>
        <v>0</v>
      </c>
      <c r="K323" s="47">
        <f>SUMIF(Xuat!$I$11:$I$19999,$C323,Xuat!$K$11:$K$19999)</f>
        <v>0</v>
      </c>
      <c r="L323" s="47">
        <f t="shared" ref="L323:M323" si="630">F323+H323-J323</f>
        <v>0</v>
      </c>
      <c r="M323" s="47">
        <f t="shared" si="630"/>
        <v>0</v>
      </c>
      <c r="N323" s="47">
        <f t="shared" ref="N323:O323" si="631">F323+H323</f>
        <v>0</v>
      </c>
      <c r="O323" s="47">
        <f t="shared" si="631"/>
        <v>0</v>
      </c>
      <c r="P323" s="48" t="str">
        <f t="shared" si="5"/>
        <v/>
      </c>
      <c r="Q323" s="47">
        <f t="shared" si="6"/>
        <v>0</v>
      </c>
      <c r="R323" s="49"/>
      <c r="S323" s="50"/>
      <c r="T323" s="50"/>
      <c r="U323" s="50"/>
      <c r="V323" s="50"/>
      <c r="W323" s="50"/>
      <c r="X323" s="50"/>
      <c r="Y323" s="50"/>
      <c r="Z323" s="50"/>
      <c r="AA323" s="50"/>
    </row>
    <row r="324" ht="18.75" customHeight="1">
      <c r="A324" s="41"/>
      <c r="B324" s="42" t="str">
        <f t="shared" si="7"/>
        <v/>
      </c>
      <c r="C324" s="43"/>
      <c r="D324" s="44" t="str">
        <f t="shared" si="204"/>
        <v/>
      </c>
      <c r="E324" s="45" t="str">
        <f t="shared" si="205"/>
        <v/>
      </c>
      <c r="F324" s="51"/>
      <c r="G324" s="51"/>
      <c r="H324" s="47">
        <f>SUMIF('Nhập'!$J$11:$J$19999,$C324,'Nhập'!$M$11:$M$19999)</f>
        <v>0</v>
      </c>
      <c r="I324" s="47">
        <f>SUMIF('Nhập'!$J$11:$J$19999,$C324,'Nhập'!$O$11:$O$19999)</f>
        <v>0</v>
      </c>
      <c r="J324" s="47">
        <f>SUMIF(Xuat!$I$11:$I$19999,$C324,Xuat!$K$11:$K$19999)</f>
        <v>0</v>
      </c>
      <c r="K324" s="47">
        <f>SUMIF(Xuat!$I$11:$I$19999,$C324,Xuat!$K$11:$K$19999)</f>
        <v>0</v>
      </c>
      <c r="L324" s="47">
        <f t="shared" ref="L324:M324" si="632">F324+H324-J324</f>
        <v>0</v>
      </c>
      <c r="M324" s="47">
        <f t="shared" si="632"/>
        <v>0</v>
      </c>
      <c r="N324" s="47">
        <f t="shared" ref="N324:O324" si="633">F324+H324</f>
        <v>0</v>
      </c>
      <c r="O324" s="47">
        <f t="shared" si="633"/>
        <v>0</v>
      </c>
      <c r="P324" s="48" t="str">
        <f t="shared" si="5"/>
        <v/>
      </c>
      <c r="Q324" s="47">
        <f t="shared" si="6"/>
        <v>0</v>
      </c>
      <c r="R324" s="49"/>
      <c r="S324" s="50"/>
      <c r="T324" s="50"/>
      <c r="U324" s="50"/>
      <c r="V324" s="50"/>
      <c r="W324" s="50"/>
      <c r="X324" s="50"/>
      <c r="Y324" s="50"/>
      <c r="Z324" s="50"/>
      <c r="AA324" s="50"/>
    </row>
    <row r="325" ht="18.75" customHeight="1">
      <c r="A325" s="41"/>
      <c r="B325" s="42" t="str">
        <f t="shared" si="7"/>
        <v/>
      </c>
      <c r="C325" s="43"/>
      <c r="D325" s="44" t="str">
        <f t="shared" si="204"/>
        <v/>
      </c>
      <c r="E325" s="45" t="str">
        <f t="shared" si="205"/>
        <v/>
      </c>
      <c r="F325" s="51"/>
      <c r="G325" s="51"/>
      <c r="H325" s="47">
        <f>SUMIF('Nhập'!$J$11:$J$19999,$C325,'Nhập'!$M$11:$M$19999)</f>
        <v>0</v>
      </c>
      <c r="I325" s="47">
        <f>SUMIF('Nhập'!$J$11:$J$19999,$C325,'Nhập'!$O$11:$O$19999)</f>
        <v>0</v>
      </c>
      <c r="J325" s="47">
        <f>SUMIF(Xuat!$I$11:$I$19999,$C325,Xuat!$K$11:$K$19999)</f>
        <v>0</v>
      </c>
      <c r="K325" s="47">
        <f>SUMIF(Xuat!$I$11:$I$19999,$C325,Xuat!$K$11:$K$19999)</f>
        <v>0</v>
      </c>
      <c r="L325" s="47">
        <f t="shared" ref="L325:M325" si="634">F325+H325-J325</f>
        <v>0</v>
      </c>
      <c r="M325" s="47">
        <f t="shared" si="634"/>
        <v>0</v>
      </c>
      <c r="N325" s="47">
        <f t="shared" ref="N325:O325" si="635">F325+H325</f>
        <v>0</v>
      </c>
      <c r="O325" s="47">
        <f t="shared" si="635"/>
        <v>0</v>
      </c>
      <c r="P325" s="48" t="str">
        <f t="shared" si="5"/>
        <v/>
      </c>
      <c r="Q325" s="47">
        <f t="shared" si="6"/>
        <v>0</v>
      </c>
      <c r="R325" s="49"/>
      <c r="S325" s="50"/>
      <c r="T325" s="50"/>
      <c r="U325" s="50"/>
      <c r="V325" s="50"/>
      <c r="W325" s="50"/>
      <c r="X325" s="50"/>
      <c r="Y325" s="50"/>
      <c r="Z325" s="50"/>
      <c r="AA325" s="50"/>
    </row>
    <row r="326" ht="18.75" customHeight="1">
      <c r="A326" s="41"/>
      <c r="B326" s="42" t="str">
        <f t="shared" si="7"/>
        <v/>
      </c>
      <c r="C326" s="43"/>
      <c r="D326" s="44" t="str">
        <f t="shared" si="204"/>
        <v/>
      </c>
      <c r="E326" s="45" t="str">
        <f t="shared" si="205"/>
        <v/>
      </c>
      <c r="F326" s="51"/>
      <c r="G326" s="51"/>
      <c r="H326" s="47">
        <f>SUMIF('Nhập'!$J$11:$J$19999,$C326,'Nhập'!$M$11:$M$19999)</f>
        <v>0</v>
      </c>
      <c r="I326" s="47">
        <f>SUMIF('Nhập'!$J$11:$J$19999,$C326,'Nhập'!$O$11:$O$19999)</f>
        <v>0</v>
      </c>
      <c r="J326" s="47">
        <f>SUMIF(Xuat!$I$11:$I$19999,$C326,Xuat!$K$11:$K$19999)</f>
        <v>0</v>
      </c>
      <c r="K326" s="47">
        <f>SUMIF(Xuat!$I$11:$I$19999,$C326,Xuat!$K$11:$K$19999)</f>
        <v>0</v>
      </c>
      <c r="L326" s="47">
        <f t="shared" ref="L326:M326" si="636">F326+H326-J326</f>
        <v>0</v>
      </c>
      <c r="M326" s="47">
        <f t="shared" si="636"/>
        <v>0</v>
      </c>
      <c r="N326" s="47">
        <f t="shared" ref="N326:O326" si="637">F326+H326</f>
        <v>0</v>
      </c>
      <c r="O326" s="47">
        <f t="shared" si="637"/>
        <v>0</v>
      </c>
      <c r="P326" s="48" t="str">
        <f t="shared" si="5"/>
        <v/>
      </c>
      <c r="Q326" s="47">
        <f t="shared" si="6"/>
        <v>0</v>
      </c>
      <c r="R326" s="49"/>
      <c r="S326" s="50"/>
      <c r="T326" s="50"/>
      <c r="U326" s="50"/>
      <c r="V326" s="50"/>
      <c r="W326" s="50"/>
      <c r="X326" s="50"/>
      <c r="Y326" s="50"/>
      <c r="Z326" s="50"/>
      <c r="AA326" s="50"/>
    </row>
    <row r="327" ht="18.75" customHeight="1">
      <c r="A327" s="41"/>
      <c r="B327" s="42" t="str">
        <f t="shared" si="7"/>
        <v/>
      </c>
      <c r="C327" s="43"/>
      <c r="D327" s="44" t="str">
        <f t="shared" si="204"/>
        <v/>
      </c>
      <c r="E327" s="45" t="str">
        <f t="shared" si="205"/>
        <v/>
      </c>
      <c r="F327" s="51"/>
      <c r="G327" s="51"/>
      <c r="H327" s="47">
        <f>SUMIF('Nhập'!$J$11:$J$19999,$C327,'Nhập'!$M$11:$M$19999)</f>
        <v>0</v>
      </c>
      <c r="I327" s="47">
        <f>SUMIF('Nhập'!$J$11:$J$19999,$C327,'Nhập'!$O$11:$O$19999)</f>
        <v>0</v>
      </c>
      <c r="J327" s="47">
        <f>SUMIF(Xuat!$I$11:$I$19999,$C327,Xuat!$K$11:$K$19999)</f>
        <v>0</v>
      </c>
      <c r="K327" s="47">
        <f>SUMIF(Xuat!$I$11:$I$19999,$C327,Xuat!$K$11:$K$19999)</f>
        <v>0</v>
      </c>
      <c r="L327" s="47">
        <f t="shared" ref="L327:M327" si="638">F327+H327-J327</f>
        <v>0</v>
      </c>
      <c r="M327" s="47">
        <f t="shared" si="638"/>
        <v>0</v>
      </c>
      <c r="N327" s="47">
        <f t="shared" ref="N327:O327" si="639">F327+H327</f>
        <v>0</v>
      </c>
      <c r="O327" s="47">
        <f t="shared" si="639"/>
        <v>0</v>
      </c>
      <c r="P327" s="48" t="str">
        <f t="shared" si="5"/>
        <v/>
      </c>
      <c r="Q327" s="47">
        <f t="shared" si="6"/>
        <v>0</v>
      </c>
      <c r="R327" s="49"/>
      <c r="S327" s="50"/>
      <c r="T327" s="50"/>
      <c r="U327" s="50"/>
      <c r="V327" s="50"/>
      <c r="W327" s="50"/>
      <c r="X327" s="50"/>
      <c r="Y327" s="50"/>
      <c r="Z327" s="50"/>
      <c r="AA327" s="50"/>
    </row>
    <row r="328" ht="18.75" customHeight="1">
      <c r="A328" s="41"/>
      <c r="B328" s="42" t="str">
        <f t="shared" si="7"/>
        <v/>
      </c>
      <c r="C328" s="43"/>
      <c r="D328" s="44" t="str">
        <f t="shared" si="204"/>
        <v/>
      </c>
      <c r="E328" s="45" t="str">
        <f t="shared" si="205"/>
        <v/>
      </c>
      <c r="F328" s="51"/>
      <c r="G328" s="51"/>
      <c r="H328" s="47">
        <f>SUMIF('Nhập'!$J$11:$J$19999,$C328,'Nhập'!$M$11:$M$19999)</f>
        <v>0</v>
      </c>
      <c r="I328" s="47">
        <f>SUMIF('Nhập'!$J$11:$J$19999,$C328,'Nhập'!$O$11:$O$19999)</f>
        <v>0</v>
      </c>
      <c r="J328" s="47">
        <f>SUMIF(Xuat!$I$11:$I$19999,$C328,Xuat!$K$11:$K$19999)</f>
        <v>0</v>
      </c>
      <c r="K328" s="47">
        <f>SUMIF(Xuat!$I$11:$I$19999,$C328,Xuat!$K$11:$K$19999)</f>
        <v>0</v>
      </c>
      <c r="L328" s="47">
        <f t="shared" ref="L328:M328" si="640">F328+H328-J328</f>
        <v>0</v>
      </c>
      <c r="M328" s="47">
        <f t="shared" si="640"/>
        <v>0</v>
      </c>
      <c r="N328" s="47">
        <f t="shared" ref="N328:O328" si="641">F328+H328</f>
        <v>0</v>
      </c>
      <c r="O328" s="47">
        <f t="shared" si="641"/>
        <v>0</v>
      </c>
      <c r="P328" s="48" t="str">
        <f t="shared" si="5"/>
        <v/>
      </c>
      <c r="Q328" s="47">
        <f t="shared" si="6"/>
        <v>0</v>
      </c>
      <c r="R328" s="49"/>
      <c r="S328" s="50"/>
      <c r="T328" s="50"/>
      <c r="U328" s="50"/>
      <c r="V328" s="50"/>
      <c r="W328" s="50"/>
      <c r="X328" s="50"/>
      <c r="Y328" s="50"/>
      <c r="Z328" s="50"/>
      <c r="AA328" s="50"/>
    </row>
    <row r="329" ht="18.75" customHeight="1">
      <c r="A329" s="41"/>
      <c r="B329" s="42" t="str">
        <f t="shared" si="7"/>
        <v/>
      </c>
      <c r="C329" s="43"/>
      <c r="D329" s="44" t="str">
        <f t="shared" si="204"/>
        <v/>
      </c>
      <c r="E329" s="45" t="str">
        <f t="shared" si="205"/>
        <v/>
      </c>
      <c r="F329" s="51"/>
      <c r="G329" s="51"/>
      <c r="H329" s="47">
        <f>SUMIF('Nhập'!$J$11:$J$19999,$C329,'Nhập'!$M$11:$M$19999)</f>
        <v>0</v>
      </c>
      <c r="I329" s="47">
        <f>SUMIF('Nhập'!$J$11:$J$19999,$C329,'Nhập'!$O$11:$O$19999)</f>
        <v>0</v>
      </c>
      <c r="J329" s="47">
        <f>SUMIF(Xuat!$I$11:$I$19999,$C329,Xuat!$K$11:$K$19999)</f>
        <v>0</v>
      </c>
      <c r="K329" s="47">
        <f>SUMIF(Xuat!$I$11:$I$19999,$C329,Xuat!$K$11:$K$19999)</f>
        <v>0</v>
      </c>
      <c r="L329" s="47">
        <f t="shared" ref="L329:M329" si="642">F329+H329-J329</f>
        <v>0</v>
      </c>
      <c r="M329" s="47">
        <f t="shared" si="642"/>
        <v>0</v>
      </c>
      <c r="N329" s="47">
        <f t="shared" ref="N329:O329" si="643">F329+H329</f>
        <v>0</v>
      </c>
      <c r="O329" s="47">
        <f t="shared" si="643"/>
        <v>0</v>
      </c>
      <c r="P329" s="48" t="str">
        <f t="shared" si="5"/>
        <v/>
      </c>
      <c r="Q329" s="47">
        <f t="shared" si="6"/>
        <v>0</v>
      </c>
      <c r="R329" s="49"/>
      <c r="S329" s="50"/>
      <c r="T329" s="50"/>
      <c r="U329" s="50"/>
      <c r="V329" s="50"/>
      <c r="W329" s="50"/>
      <c r="X329" s="50"/>
      <c r="Y329" s="50"/>
      <c r="Z329" s="50"/>
      <c r="AA329" s="50"/>
    </row>
    <row r="330" ht="18.75" customHeight="1">
      <c r="A330" s="41"/>
      <c r="B330" s="42" t="str">
        <f t="shared" si="7"/>
        <v/>
      </c>
      <c r="C330" s="43"/>
      <c r="D330" s="44" t="str">
        <f t="shared" si="204"/>
        <v/>
      </c>
      <c r="E330" s="45" t="str">
        <f t="shared" si="205"/>
        <v/>
      </c>
      <c r="F330" s="51"/>
      <c r="G330" s="51"/>
      <c r="H330" s="47">
        <f>SUMIF('Nhập'!$J$11:$J$19999,$C330,'Nhập'!$M$11:$M$19999)</f>
        <v>0</v>
      </c>
      <c r="I330" s="47">
        <f>SUMIF('Nhập'!$J$11:$J$19999,$C330,'Nhập'!$O$11:$O$19999)</f>
        <v>0</v>
      </c>
      <c r="J330" s="47">
        <f>SUMIF(Xuat!$I$11:$I$19999,$C330,Xuat!$K$11:$K$19999)</f>
        <v>0</v>
      </c>
      <c r="K330" s="47">
        <f>SUMIF(Xuat!$I$11:$I$19999,$C330,Xuat!$K$11:$K$19999)</f>
        <v>0</v>
      </c>
      <c r="L330" s="47">
        <f t="shared" ref="L330:M330" si="644">F330+H330-J330</f>
        <v>0</v>
      </c>
      <c r="M330" s="47">
        <f t="shared" si="644"/>
        <v>0</v>
      </c>
      <c r="N330" s="47">
        <f t="shared" ref="N330:O330" si="645">F330+H330</f>
        <v>0</v>
      </c>
      <c r="O330" s="47">
        <f t="shared" si="645"/>
        <v>0</v>
      </c>
      <c r="P330" s="48" t="str">
        <f t="shared" si="5"/>
        <v/>
      </c>
      <c r="Q330" s="47">
        <f t="shared" si="6"/>
        <v>0</v>
      </c>
      <c r="R330" s="49"/>
      <c r="S330" s="50"/>
      <c r="T330" s="50"/>
      <c r="U330" s="50"/>
      <c r="V330" s="50"/>
      <c r="W330" s="50"/>
      <c r="X330" s="50"/>
      <c r="Y330" s="50"/>
      <c r="Z330" s="50"/>
      <c r="AA330" s="50"/>
    </row>
    <row r="331" ht="18.75" customHeight="1">
      <c r="A331" s="41"/>
      <c r="B331" s="42" t="str">
        <f t="shared" si="7"/>
        <v/>
      </c>
      <c r="C331" s="43"/>
      <c r="D331" s="44" t="str">
        <f t="shared" si="204"/>
        <v/>
      </c>
      <c r="E331" s="45" t="str">
        <f t="shared" si="205"/>
        <v/>
      </c>
      <c r="F331" s="51"/>
      <c r="G331" s="51"/>
      <c r="H331" s="47">
        <f>SUMIF('Nhập'!$J$11:$J$19999,$C331,'Nhập'!$M$11:$M$19999)</f>
        <v>0</v>
      </c>
      <c r="I331" s="47">
        <f>SUMIF('Nhập'!$J$11:$J$19999,$C331,'Nhập'!$O$11:$O$19999)</f>
        <v>0</v>
      </c>
      <c r="J331" s="47">
        <f>SUMIF(Xuat!$I$11:$I$19999,$C331,Xuat!$K$11:$K$19999)</f>
        <v>0</v>
      </c>
      <c r="K331" s="47">
        <f>SUMIF(Xuat!$I$11:$I$19999,$C331,Xuat!$K$11:$K$19999)</f>
        <v>0</v>
      </c>
      <c r="L331" s="47">
        <f t="shared" ref="L331:M331" si="646">F331+H331-J331</f>
        <v>0</v>
      </c>
      <c r="M331" s="47">
        <f t="shared" si="646"/>
        <v>0</v>
      </c>
      <c r="N331" s="47">
        <f t="shared" ref="N331:O331" si="647">F331+H331</f>
        <v>0</v>
      </c>
      <c r="O331" s="47">
        <f t="shared" si="647"/>
        <v>0</v>
      </c>
      <c r="P331" s="48" t="str">
        <f t="shared" si="5"/>
        <v/>
      </c>
      <c r="Q331" s="47">
        <f t="shared" si="6"/>
        <v>0</v>
      </c>
      <c r="R331" s="49"/>
      <c r="S331" s="50"/>
      <c r="T331" s="50"/>
      <c r="U331" s="50"/>
      <c r="V331" s="50"/>
      <c r="W331" s="50"/>
      <c r="X331" s="50"/>
      <c r="Y331" s="50"/>
      <c r="Z331" s="50"/>
      <c r="AA331" s="50"/>
    </row>
    <row r="332" ht="18.75" customHeight="1">
      <c r="A332" s="41"/>
      <c r="B332" s="42" t="str">
        <f t="shared" si="7"/>
        <v/>
      </c>
      <c r="C332" s="43"/>
      <c r="D332" s="44" t="str">
        <f t="shared" si="204"/>
        <v/>
      </c>
      <c r="E332" s="45" t="str">
        <f t="shared" si="205"/>
        <v/>
      </c>
      <c r="F332" s="51"/>
      <c r="G332" s="51"/>
      <c r="H332" s="47">
        <f>SUMIF('Nhập'!$J$11:$J$19999,$C332,'Nhập'!$M$11:$M$19999)</f>
        <v>0</v>
      </c>
      <c r="I332" s="47">
        <f>SUMIF('Nhập'!$J$11:$J$19999,$C332,'Nhập'!$O$11:$O$19999)</f>
        <v>0</v>
      </c>
      <c r="J332" s="47">
        <f>SUMIF(Xuat!$I$11:$I$19999,$C332,Xuat!$K$11:$K$19999)</f>
        <v>0</v>
      </c>
      <c r="K332" s="47">
        <f>SUMIF(Xuat!$I$11:$I$19999,$C332,Xuat!$K$11:$K$19999)</f>
        <v>0</v>
      </c>
      <c r="L332" s="47">
        <f t="shared" ref="L332:M332" si="648">F332+H332-J332</f>
        <v>0</v>
      </c>
      <c r="M332" s="47">
        <f t="shared" si="648"/>
        <v>0</v>
      </c>
      <c r="N332" s="47">
        <f t="shared" ref="N332:O332" si="649">F332+H332</f>
        <v>0</v>
      </c>
      <c r="O332" s="47">
        <f t="shared" si="649"/>
        <v>0</v>
      </c>
      <c r="P332" s="48" t="str">
        <f t="shared" si="5"/>
        <v/>
      </c>
      <c r="Q332" s="47">
        <f t="shared" si="6"/>
        <v>0</v>
      </c>
      <c r="R332" s="49"/>
      <c r="S332" s="50"/>
      <c r="T332" s="50"/>
      <c r="U332" s="50"/>
      <c r="V332" s="50"/>
      <c r="W332" s="50"/>
      <c r="X332" s="50"/>
      <c r="Y332" s="50"/>
      <c r="Z332" s="50"/>
      <c r="AA332" s="50"/>
    </row>
    <row r="333" ht="18.75" customHeight="1">
      <c r="A333" s="41"/>
      <c r="B333" s="42" t="str">
        <f t="shared" si="7"/>
        <v/>
      </c>
      <c r="C333" s="43"/>
      <c r="D333" s="44" t="str">
        <f t="shared" si="204"/>
        <v/>
      </c>
      <c r="E333" s="45" t="str">
        <f t="shared" si="205"/>
        <v/>
      </c>
      <c r="F333" s="51"/>
      <c r="G333" s="51"/>
      <c r="H333" s="47">
        <f>SUMIF('Nhập'!$J$11:$J$19999,$C333,'Nhập'!$M$11:$M$19999)</f>
        <v>0</v>
      </c>
      <c r="I333" s="47">
        <f>SUMIF('Nhập'!$J$11:$J$19999,$C333,'Nhập'!$O$11:$O$19999)</f>
        <v>0</v>
      </c>
      <c r="J333" s="47">
        <f>SUMIF(Xuat!$I$11:$I$19999,$C333,Xuat!$K$11:$K$19999)</f>
        <v>0</v>
      </c>
      <c r="K333" s="47">
        <f>SUMIF(Xuat!$I$11:$I$19999,$C333,Xuat!$K$11:$K$19999)</f>
        <v>0</v>
      </c>
      <c r="L333" s="47">
        <f t="shared" ref="L333:M333" si="650">F333+H333-J333</f>
        <v>0</v>
      </c>
      <c r="M333" s="47">
        <f t="shared" si="650"/>
        <v>0</v>
      </c>
      <c r="N333" s="47">
        <f t="shared" ref="N333:O333" si="651">F333+H333</f>
        <v>0</v>
      </c>
      <c r="O333" s="47">
        <f t="shared" si="651"/>
        <v>0</v>
      </c>
      <c r="P333" s="48" t="str">
        <f t="shared" si="5"/>
        <v/>
      </c>
      <c r="Q333" s="47">
        <f t="shared" si="6"/>
        <v>0</v>
      </c>
      <c r="R333" s="49"/>
      <c r="S333" s="50"/>
      <c r="T333" s="50"/>
      <c r="U333" s="50"/>
      <c r="V333" s="50"/>
      <c r="W333" s="50"/>
      <c r="X333" s="50"/>
      <c r="Y333" s="50"/>
      <c r="Z333" s="50"/>
      <c r="AA333" s="50"/>
    </row>
    <row r="334" ht="18.75" customHeight="1">
      <c r="A334" s="41"/>
      <c r="B334" s="42" t="str">
        <f t="shared" si="7"/>
        <v/>
      </c>
      <c r="C334" s="43"/>
      <c r="D334" s="44" t="str">
        <f t="shared" si="204"/>
        <v/>
      </c>
      <c r="E334" s="45" t="str">
        <f t="shared" si="205"/>
        <v/>
      </c>
      <c r="F334" s="51"/>
      <c r="G334" s="51"/>
      <c r="H334" s="47">
        <f>SUMIF('Nhập'!$J$11:$J$19999,$C334,'Nhập'!$M$11:$M$19999)</f>
        <v>0</v>
      </c>
      <c r="I334" s="47">
        <f>SUMIF('Nhập'!$J$11:$J$19999,$C334,'Nhập'!$O$11:$O$19999)</f>
        <v>0</v>
      </c>
      <c r="J334" s="47">
        <f>SUMIF(Xuat!$I$11:$I$19999,$C334,Xuat!$K$11:$K$19999)</f>
        <v>0</v>
      </c>
      <c r="K334" s="47">
        <f>SUMIF(Xuat!$I$11:$I$19999,$C334,Xuat!$K$11:$K$19999)</f>
        <v>0</v>
      </c>
      <c r="L334" s="47">
        <f t="shared" ref="L334:M334" si="652">F334+H334-J334</f>
        <v>0</v>
      </c>
      <c r="M334" s="47">
        <f t="shared" si="652"/>
        <v>0</v>
      </c>
      <c r="N334" s="47">
        <f t="shared" ref="N334:O334" si="653">F334+H334</f>
        <v>0</v>
      </c>
      <c r="O334" s="47">
        <f t="shared" si="653"/>
        <v>0</v>
      </c>
      <c r="P334" s="48" t="str">
        <f t="shared" si="5"/>
        <v/>
      </c>
      <c r="Q334" s="47">
        <f t="shared" si="6"/>
        <v>0</v>
      </c>
      <c r="R334" s="49"/>
      <c r="S334" s="50"/>
      <c r="T334" s="50"/>
      <c r="U334" s="50"/>
      <c r="V334" s="50"/>
      <c r="W334" s="50"/>
      <c r="X334" s="50"/>
      <c r="Y334" s="50"/>
      <c r="Z334" s="50"/>
      <c r="AA334" s="50"/>
    </row>
    <row r="335" ht="18.75" customHeight="1">
      <c r="A335" s="41"/>
      <c r="B335" s="42" t="str">
        <f t="shared" si="7"/>
        <v/>
      </c>
      <c r="C335" s="43"/>
      <c r="D335" s="44" t="str">
        <f t="shared" si="204"/>
        <v/>
      </c>
      <c r="E335" s="45" t="str">
        <f t="shared" si="205"/>
        <v/>
      </c>
      <c r="F335" s="51"/>
      <c r="G335" s="51"/>
      <c r="H335" s="47">
        <f>SUMIF('Nhập'!$J$11:$J$19999,$C335,'Nhập'!$M$11:$M$19999)</f>
        <v>0</v>
      </c>
      <c r="I335" s="47">
        <f>SUMIF('Nhập'!$J$11:$J$19999,$C335,'Nhập'!$O$11:$O$19999)</f>
        <v>0</v>
      </c>
      <c r="J335" s="47">
        <f>SUMIF(Xuat!$I$11:$I$19999,$C335,Xuat!$K$11:$K$19999)</f>
        <v>0</v>
      </c>
      <c r="K335" s="47">
        <f>SUMIF(Xuat!$I$11:$I$19999,$C335,Xuat!$K$11:$K$19999)</f>
        <v>0</v>
      </c>
      <c r="L335" s="47">
        <f t="shared" ref="L335:M335" si="654">F335+H335-J335</f>
        <v>0</v>
      </c>
      <c r="M335" s="47">
        <f t="shared" si="654"/>
        <v>0</v>
      </c>
      <c r="N335" s="47">
        <f t="shared" ref="N335:O335" si="655">F335+H335</f>
        <v>0</v>
      </c>
      <c r="O335" s="47">
        <f t="shared" si="655"/>
        <v>0</v>
      </c>
      <c r="P335" s="48" t="str">
        <f t="shared" si="5"/>
        <v/>
      </c>
      <c r="Q335" s="47">
        <f t="shared" si="6"/>
        <v>0</v>
      </c>
      <c r="R335" s="49"/>
      <c r="S335" s="50"/>
      <c r="T335" s="50"/>
      <c r="U335" s="50"/>
      <c r="V335" s="50"/>
      <c r="W335" s="50"/>
      <c r="X335" s="50"/>
      <c r="Y335" s="50"/>
      <c r="Z335" s="50"/>
      <c r="AA335" s="50"/>
    </row>
    <row r="336" ht="18.75" customHeight="1">
      <c r="A336" s="41"/>
      <c r="B336" s="42" t="str">
        <f t="shared" si="7"/>
        <v/>
      </c>
      <c r="C336" s="43"/>
      <c r="D336" s="44" t="str">
        <f t="shared" si="204"/>
        <v/>
      </c>
      <c r="E336" s="45" t="str">
        <f t="shared" si="205"/>
        <v/>
      </c>
      <c r="F336" s="51"/>
      <c r="G336" s="51"/>
      <c r="H336" s="47">
        <f>SUMIF('Nhập'!$J$11:$J$19999,$C336,'Nhập'!$M$11:$M$19999)</f>
        <v>0</v>
      </c>
      <c r="I336" s="47">
        <f>SUMIF('Nhập'!$J$11:$J$19999,$C336,'Nhập'!$O$11:$O$19999)</f>
        <v>0</v>
      </c>
      <c r="J336" s="47">
        <f>SUMIF(Xuat!$I$11:$I$19999,$C336,Xuat!$K$11:$K$19999)</f>
        <v>0</v>
      </c>
      <c r="K336" s="47">
        <f>SUMIF(Xuat!$I$11:$I$19999,$C336,Xuat!$K$11:$K$19999)</f>
        <v>0</v>
      </c>
      <c r="L336" s="47">
        <f t="shared" ref="L336:M336" si="656">F336+H336-J336</f>
        <v>0</v>
      </c>
      <c r="M336" s="47">
        <f t="shared" si="656"/>
        <v>0</v>
      </c>
      <c r="N336" s="47">
        <f t="shared" ref="N336:O336" si="657">F336+H336</f>
        <v>0</v>
      </c>
      <c r="O336" s="47">
        <f t="shared" si="657"/>
        <v>0</v>
      </c>
      <c r="P336" s="48" t="str">
        <f t="shared" si="5"/>
        <v/>
      </c>
      <c r="Q336" s="47">
        <f t="shared" si="6"/>
        <v>0</v>
      </c>
      <c r="R336" s="49"/>
      <c r="S336" s="50"/>
      <c r="T336" s="50"/>
      <c r="U336" s="50"/>
      <c r="V336" s="50"/>
      <c r="W336" s="50"/>
      <c r="X336" s="50"/>
      <c r="Y336" s="50"/>
      <c r="Z336" s="50"/>
      <c r="AA336" s="50"/>
    </row>
    <row r="337" ht="18.75" customHeight="1">
      <c r="A337" s="41"/>
      <c r="B337" s="42" t="str">
        <f t="shared" si="7"/>
        <v/>
      </c>
      <c r="C337" s="43"/>
      <c r="D337" s="44" t="str">
        <f t="shared" si="204"/>
        <v/>
      </c>
      <c r="E337" s="45" t="str">
        <f t="shared" si="205"/>
        <v/>
      </c>
      <c r="F337" s="51"/>
      <c r="G337" s="51"/>
      <c r="H337" s="47">
        <f>SUMIF('Nhập'!$J$11:$J$19999,$C337,'Nhập'!$M$11:$M$19999)</f>
        <v>0</v>
      </c>
      <c r="I337" s="47">
        <f>SUMIF('Nhập'!$J$11:$J$19999,$C337,'Nhập'!$O$11:$O$19999)</f>
        <v>0</v>
      </c>
      <c r="J337" s="47">
        <f>SUMIF(Xuat!$I$11:$I$19999,$C337,Xuat!$K$11:$K$19999)</f>
        <v>0</v>
      </c>
      <c r="K337" s="47">
        <f>SUMIF(Xuat!$I$11:$I$19999,$C337,Xuat!$K$11:$K$19999)</f>
        <v>0</v>
      </c>
      <c r="L337" s="47">
        <f t="shared" ref="L337:M337" si="658">F337+H337-J337</f>
        <v>0</v>
      </c>
      <c r="M337" s="47">
        <f t="shared" si="658"/>
        <v>0</v>
      </c>
      <c r="N337" s="47">
        <f t="shared" ref="N337:O337" si="659">F337+H337</f>
        <v>0</v>
      </c>
      <c r="O337" s="47">
        <f t="shared" si="659"/>
        <v>0</v>
      </c>
      <c r="P337" s="48" t="str">
        <f t="shared" si="5"/>
        <v/>
      </c>
      <c r="Q337" s="47">
        <f t="shared" si="6"/>
        <v>0</v>
      </c>
      <c r="R337" s="49"/>
      <c r="S337" s="50"/>
      <c r="T337" s="50"/>
      <c r="U337" s="50"/>
      <c r="V337" s="50"/>
      <c r="W337" s="50"/>
      <c r="X337" s="50"/>
      <c r="Y337" s="50"/>
      <c r="Z337" s="50"/>
      <c r="AA337" s="50"/>
    </row>
    <row r="338" ht="18.75" customHeight="1">
      <c r="A338" s="41"/>
      <c r="B338" s="42" t="str">
        <f t="shared" si="7"/>
        <v/>
      </c>
      <c r="C338" s="43"/>
      <c r="D338" s="44" t="str">
        <f t="shared" si="204"/>
        <v/>
      </c>
      <c r="E338" s="45" t="str">
        <f t="shared" si="205"/>
        <v/>
      </c>
      <c r="F338" s="51"/>
      <c r="G338" s="51"/>
      <c r="H338" s="47">
        <f>SUMIF('Nhập'!$J$11:$J$19999,$C338,'Nhập'!$M$11:$M$19999)</f>
        <v>0</v>
      </c>
      <c r="I338" s="47">
        <f>SUMIF('Nhập'!$J$11:$J$19999,$C338,'Nhập'!$O$11:$O$19999)</f>
        <v>0</v>
      </c>
      <c r="J338" s="47">
        <f>SUMIF(Xuat!$I$11:$I$19999,$C338,Xuat!$K$11:$K$19999)</f>
        <v>0</v>
      </c>
      <c r="K338" s="47">
        <f>SUMIF(Xuat!$I$11:$I$19999,$C338,Xuat!$K$11:$K$19999)</f>
        <v>0</v>
      </c>
      <c r="L338" s="47">
        <f t="shared" ref="L338:M338" si="660">F338+H338-J338</f>
        <v>0</v>
      </c>
      <c r="M338" s="47">
        <f t="shared" si="660"/>
        <v>0</v>
      </c>
      <c r="N338" s="47">
        <f t="shared" ref="N338:O338" si="661">F338+H338</f>
        <v>0</v>
      </c>
      <c r="O338" s="47">
        <f t="shared" si="661"/>
        <v>0</v>
      </c>
      <c r="P338" s="48" t="str">
        <f t="shared" si="5"/>
        <v/>
      </c>
      <c r="Q338" s="47">
        <f t="shared" si="6"/>
        <v>0</v>
      </c>
      <c r="R338" s="49"/>
      <c r="S338" s="50"/>
      <c r="T338" s="50"/>
      <c r="U338" s="50"/>
      <c r="V338" s="50"/>
      <c r="W338" s="50"/>
      <c r="X338" s="50"/>
      <c r="Y338" s="50"/>
      <c r="Z338" s="50"/>
      <c r="AA338" s="50"/>
    </row>
    <row r="339" ht="18.75" customHeight="1">
      <c r="A339" s="41"/>
      <c r="B339" s="42" t="str">
        <f t="shared" si="7"/>
        <v/>
      </c>
      <c r="C339" s="43"/>
      <c r="D339" s="44" t="str">
        <f t="shared" si="204"/>
        <v/>
      </c>
      <c r="E339" s="45" t="str">
        <f t="shared" si="205"/>
        <v/>
      </c>
      <c r="F339" s="51"/>
      <c r="G339" s="51"/>
      <c r="H339" s="47">
        <f>SUMIF('Nhập'!$J$11:$J$19999,$C339,'Nhập'!$M$11:$M$19999)</f>
        <v>0</v>
      </c>
      <c r="I339" s="47">
        <f>SUMIF('Nhập'!$J$11:$J$19999,$C339,'Nhập'!$O$11:$O$19999)</f>
        <v>0</v>
      </c>
      <c r="J339" s="47">
        <f>SUMIF(Xuat!$I$11:$I$19999,$C339,Xuat!$K$11:$K$19999)</f>
        <v>0</v>
      </c>
      <c r="K339" s="47">
        <f>SUMIF(Xuat!$I$11:$I$19999,$C339,Xuat!$K$11:$K$19999)</f>
        <v>0</v>
      </c>
      <c r="L339" s="47">
        <f t="shared" ref="L339:M339" si="662">F339+H339-J339</f>
        <v>0</v>
      </c>
      <c r="M339" s="47">
        <f t="shared" si="662"/>
        <v>0</v>
      </c>
      <c r="N339" s="47">
        <f t="shared" ref="N339:O339" si="663">F339+H339</f>
        <v>0</v>
      </c>
      <c r="O339" s="47">
        <f t="shared" si="663"/>
        <v>0</v>
      </c>
      <c r="P339" s="48" t="str">
        <f t="shared" si="5"/>
        <v/>
      </c>
      <c r="Q339" s="47">
        <f t="shared" si="6"/>
        <v>0</v>
      </c>
      <c r="R339" s="49"/>
      <c r="S339" s="50"/>
      <c r="T339" s="50"/>
      <c r="U339" s="50"/>
      <c r="V339" s="50"/>
      <c r="W339" s="50"/>
      <c r="X339" s="50"/>
      <c r="Y339" s="50"/>
      <c r="Z339" s="50"/>
      <c r="AA339" s="50"/>
    </row>
    <row r="340" ht="18.75" customHeight="1">
      <c r="A340" s="41"/>
      <c r="B340" s="42" t="str">
        <f t="shared" si="7"/>
        <v/>
      </c>
      <c r="C340" s="43"/>
      <c r="D340" s="44" t="str">
        <f t="shared" si="204"/>
        <v/>
      </c>
      <c r="E340" s="45" t="str">
        <f t="shared" si="205"/>
        <v/>
      </c>
      <c r="F340" s="51"/>
      <c r="G340" s="51"/>
      <c r="H340" s="47">
        <f>SUMIF('Nhập'!$J$11:$J$19999,$C340,'Nhập'!$M$11:$M$19999)</f>
        <v>0</v>
      </c>
      <c r="I340" s="47">
        <f>SUMIF('Nhập'!$J$11:$J$19999,$C340,'Nhập'!$O$11:$O$19999)</f>
        <v>0</v>
      </c>
      <c r="J340" s="47">
        <f>SUMIF(Xuat!$I$11:$I$19999,$C340,Xuat!$K$11:$K$19999)</f>
        <v>0</v>
      </c>
      <c r="K340" s="47">
        <f>SUMIF(Xuat!$I$11:$I$19999,$C340,Xuat!$K$11:$K$19999)</f>
        <v>0</v>
      </c>
      <c r="L340" s="47">
        <f t="shared" ref="L340:M340" si="664">F340+H340-J340</f>
        <v>0</v>
      </c>
      <c r="M340" s="47">
        <f t="shared" si="664"/>
        <v>0</v>
      </c>
      <c r="N340" s="47">
        <f t="shared" ref="N340:O340" si="665">F340+H340</f>
        <v>0</v>
      </c>
      <c r="O340" s="47">
        <f t="shared" si="665"/>
        <v>0</v>
      </c>
      <c r="P340" s="48" t="str">
        <f t="shared" si="5"/>
        <v/>
      </c>
      <c r="Q340" s="47">
        <f t="shared" si="6"/>
        <v>0</v>
      </c>
      <c r="R340" s="49"/>
      <c r="S340" s="50"/>
      <c r="T340" s="50"/>
      <c r="U340" s="50"/>
      <c r="V340" s="50"/>
      <c r="W340" s="50"/>
      <c r="X340" s="50"/>
      <c r="Y340" s="50"/>
      <c r="Z340" s="50"/>
      <c r="AA340" s="50"/>
    </row>
    <row r="341" ht="18.75" customHeight="1">
      <c r="A341" s="41"/>
      <c r="B341" s="42" t="str">
        <f t="shared" si="7"/>
        <v/>
      </c>
      <c r="C341" s="43"/>
      <c r="D341" s="44" t="str">
        <f t="shared" si="204"/>
        <v/>
      </c>
      <c r="E341" s="45" t="str">
        <f t="shared" si="205"/>
        <v/>
      </c>
      <c r="F341" s="51"/>
      <c r="G341" s="51"/>
      <c r="H341" s="47">
        <f>SUMIF('Nhập'!$J$11:$J$19999,$C341,'Nhập'!$M$11:$M$19999)</f>
        <v>0</v>
      </c>
      <c r="I341" s="47">
        <f>SUMIF('Nhập'!$J$11:$J$19999,$C341,'Nhập'!$O$11:$O$19999)</f>
        <v>0</v>
      </c>
      <c r="J341" s="47">
        <f>SUMIF(Xuat!$I$11:$I$19999,$C341,Xuat!$K$11:$K$19999)</f>
        <v>0</v>
      </c>
      <c r="K341" s="47">
        <f>SUMIF(Xuat!$I$11:$I$19999,$C341,Xuat!$K$11:$K$19999)</f>
        <v>0</v>
      </c>
      <c r="L341" s="47">
        <f t="shared" ref="L341:M341" si="666">F341+H341-J341</f>
        <v>0</v>
      </c>
      <c r="M341" s="47">
        <f t="shared" si="666"/>
        <v>0</v>
      </c>
      <c r="N341" s="47">
        <f t="shared" ref="N341:O341" si="667">F341+H341</f>
        <v>0</v>
      </c>
      <c r="O341" s="47">
        <f t="shared" si="667"/>
        <v>0</v>
      </c>
      <c r="P341" s="48" t="str">
        <f t="shared" si="5"/>
        <v/>
      </c>
      <c r="Q341" s="47">
        <f t="shared" si="6"/>
        <v>0</v>
      </c>
      <c r="R341" s="49"/>
      <c r="S341" s="50"/>
      <c r="T341" s="50"/>
      <c r="U341" s="50"/>
      <c r="V341" s="50"/>
      <c r="W341" s="50"/>
      <c r="X341" s="50"/>
      <c r="Y341" s="50"/>
      <c r="Z341" s="50"/>
      <c r="AA341" s="50"/>
    </row>
    <row r="342" ht="18.75" customHeight="1">
      <c r="A342" s="41"/>
      <c r="B342" s="42" t="str">
        <f t="shared" si="7"/>
        <v/>
      </c>
      <c r="C342" s="43"/>
      <c r="D342" s="44" t="str">
        <f t="shared" si="204"/>
        <v/>
      </c>
      <c r="E342" s="45" t="str">
        <f t="shared" si="205"/>
        <v/>
      </c>
      <c r="F342" s="51"/>
      <c r="G342" s="51"/>
      <c r="H342" s="47">
        <f>SUMIF('Nhập'!$J$11:$J$19999,$C342,'Nhập'!$M$11:$M$19999)</f>
        <v>0</v>
      </c>
      <c r="I342" s="47">
        <f>SUMIF('Nhập'!$J$11:$J$19999,$C342,'Nhập'!$O$11:$O$19999)</f>
        <v>0</v>
      </c>
      <c r="J342" s="47">
        <f>SUMIF(Xuat!$I$11:$I$19999,$C342,Xuat!$K$11:$K$19999)</f>
        <v>0</v>
      </c>
      <c r="K342" s="47">
        <f>SUMIF(Xuat!$I$11:$I$19999,$C342,Xuat!$K$11:$K$19999)</f>
        <v>0</v>
      </c>
      <c r="L342" s="47">
        <f t="shared" ref="L342:M342" si="668">F342+H342-J342</f>
        <v>0</v>
      </c>
      <c r="M342" s="47">
        <f t="shared" si="668"/>
        <v>0</v>
      </c>
      <c r="N342" s="47">
        <f t="shared" ref="N342:O342" si="669">F342+H342</f>
        <v>0</v>
      </c>
      <c r="O342" s="47">
        <f t="shared" si="669"/>
        <v>0</v>
      </c>
      <c r="P342" s="48" t="str">
        <f t="shared" si="5"/>
        <v/>
      </c>
      <c r="Q342" s="47">
        <f t="shared" si="6"/>
        <v>0</v>
      </c>
      <c r="R342" s="49"/>
      <c r="S342" s="50"/>
      <c r="T342" s="50"/>
      <c r="U342" s="50"/>
      <c r="V342" s="50"/>
      <c r="W342" s="50"/>
      <c r="X342" s="50"/>
      <c r="Y342" s="50"/>
      <c r="Z342" s="50"/>
      <c r="AA342" s="50"/>
    </row>
    <row r="343" ht="18.75" customHeight="1">
      <c r="A343" s="41"/>
      <c r="B343" s="42" t="str">
        <f t="shared" si="7"/>
        <v/>
      </c>
      <c r="C343" s="43"/>
      <c r="D343" s="44" t="str">
        <f t="shared" si="204"/>
        <v/>
      </c>
      <c r="E343" s="45" t="str">
        <f t="shared" si="205"/>
        <v/>
      </c>
      <c r="F343" s="51"/>
      <c r="G343" s="51"/>
      <c r="H343" s="47">
        <f>SUMIF('Nhập'!$J$11:$J$19999,$C343,'Nhập'!$M$11:$M$19999)</f>
        <v>0</v>
      </c>
      <c r="I343" s="47">
        <f>SUMIF('Nhập'!$J$11:$J$19999,$C343,'Nhập'!$O$11:$O$19999)</f>
        <v>0</v>
      </c>
      <c r="J343" s="47">
        <f>SUMIF(Xuat!$I$11:$I$19999,$C343,Xuat!$K$11:$K$19999)</f>
        <v>0</v>
      </c>
      <c r="K343" s="47">
        <f>SUMIF(Xuat!$I$11:$I$19999,$C343,Xuat!$K$11:$K$19999)</f>
        <v>0</v>
      </c>
      <c r="L343" s="47">
        <f t="shared" ref="L343:M343" si="670">F343+H343-J343</f>
        <v>0</v>
      </c>
      <c r="M343" s="47">
        <f t="shared" si="670"/>
        <v>0</v>
      </c>
      <c r="N343" s="47">
        <f t="shared" ref="N343:O343" si="671">F343+H343</f>
        <v>0</v>
      </c>
      <c r="O343" s="47">
        <f t="shared" si="671"/>
        <v>0</v>
      </c>
      <c r="P343" s="48" t="str">
        <f t="shared" si="5"/>
        <v/>
      </c>
      <c r="Q343" s="47">
        <f t="shared" si="6"/>
        <v>0</v>
      </c>
      <c r="R343" s="49"/>
      <c r="S343" s="50"/>
      <c r="T343" s="50"/>
      <c r="U343" s="50"/>
      <c r="V343" s="50"/>
      <c r="W343" s="50"/>
      <c r="X343" s="50"/>
      <c r="Y343" s="50"/>
      <c r="Z343" s="50"/>
      <c r="AA343" s="50"/>
    </row>
    <row r="344" ht="18.75" customHeight="1">
      <c r="A344" s="41"/>
      <c r="B344" s="42" t="str">
        <f t="shared" si="7"/>
        <v/>
      </c>
      <c r="C344" s="43"/>
      <c r="D344" s="44" t="str">
        <f t="shared" si="204"/>
        <v/>
      </c>
      <c r="E344" s="45" t="str">
        <f t="shared" si="205"/>
        <v/>
      </c>
      <c r="F344" s="51"/>
      <c r="G344" s="51"/>
      <c r="H344" s="47">
        <f>SUMIF('Nhập'!$J$11:$J$19999,$C344,'Nhập'!$M$11:$M$19999)</f>
        <v>0</v>
      </c>
      <c r="I344" s="47">
        <f>SUMIF('Nhập'!$J$11:$J$19999,$C344,'Nhập'!$O$11:$O$19999)</f>
        <v>0</v>
      </c>
      <c r="J344" s="47">
        <f>SUMIF(Xuat!$I$11:$I$19999,$C344,Xuat!$K$11:$K$19999)</f>
        <v>0</v>
      </c>
      <c r="K344" s="47">
        <f>SUMIF(Xuat!$I$11:$I$19999,$C344,Xuat!$K$11:$K$19999)</f>
        <v>0</v>
      </c>
      <c r="L344" s="47">
        <f t="shared" ref="L344:M344" si="672">F344+H344-J344</f>
        <v>0</v>
      </c>
      <c r="M344" s="47">
        <f t="shared" si="672"/>
        <v>0</v>
      </c>
      <c r="N344" s="47">
        <f t="shared" ref="N344:O344" si="673">F344+H344</f>
        <v>0</v>
      </c>
      <c r="O344" s="47">
        <f t="shared" si="673"/>
        <v>0</v>
      </c>
      <c r="P344" s="48" t="str">
        <f t="shared" si="5"/>
        <v/>
      </c>
      <c r="Q344" s="47">
        <f t="shared" si="6"/>
        <v>0</v>
      </c>
      <c r="R344" s="49"/>
      <c r="S344" s="50"/>
      <c r="T344" s="50"/>
      <c r="U344" s="50"/>
      <c r="V344" s="50"/>
      <c r="W344" s="50"/>
      <c r="X344" s="50"/>
      <c r="Y344" s="50"/>
      <c r="Z344" s="50"/>
      <c r="AA344" s="50"/>
    </row>
    <row r="345" ht="18.75" customHeight="1">
      <c r="A345" s="41"/>
      <c r="B345" s="42" t="str">
        <f t="shared" si="7"/>
        <v/>
      </c>
      <c r="C345" s="43"/>
      <c r="D345" s="44" t="str">
        <f t="shared" si="204"/>
        <v/>
      </c>
      <c r="E345" s="45" t="str">
        <f t="shared" si="205"/>
        <v/>
      </c>
      <c r="F345" s="51"/>
      <c r="G345" s="51"/>
      <c r="H345" s="47">
        <f>SUMIF('Nhập'!$J$11:$J$19999,$C345,'Nhập'!$M$11:$M$19999)</f>
        <v>0</v>
      </c>
      <c r="I345" s="47">
        <f>SUMIF('Nhập'!$J$11:$J$19999,$C345,'Nhập'!$O$11:$O$19999)</f>
        <v>0</v>
      </c>
      <c r="J345" s="47">
        <f>SUMIF(Xuat!$I$11:$I$19999,$C345,Xuat!$K$11:$K$19999)</f>
        <v>0</v>
      </c>
      <c r="K345" s="47">
        <f>SUMIF(Xuat!$I$11:$I$19999,$C345,Xuat!$K$11:$K$19999)</f>
        <v>0</v>
      </c>
      <c r="L345" s="47">
        <f t="shared" ref="L345:M345" si="674">F345+H345-J345</f>
        <v>0</v>
      </c>
      <c r="M345" s="47">
        <f t="shared" si="674"/>
        <v>0</v>
      </c>
      <c r="N345" s="47">
        <f t="shared" ref="N345:O345" si="675">F345+H345</f>
        <v>0</v>
      </c>
      <c r="O345" s="47">
        <f t="shared" si="675"/>
        <v>0</v>
      </c>
      <c r="P345" s="48" t="str">
        <f t="shared" si="5"/>
        <v/>
      </c>
      <c r="Q345" s="47">
        <f t="shared" si="6"/>
        <v>0</v>
      </c>
      <c r="R345" s="49"/>
      <c r="S345" s="50"/>
      <c r="T345" s="50"/>
      <c r="U345" s="50"/>
      <c r="V345" s="50"/>
      <c r="W345" s="50"/>
      <c r="X345" s="50"/>
      <c r="Y345" s="50"/>
      <c r="Z345" s="50"/>
      <c r="AA345" s="50"/>
    </row>
    <row r="346" ht="18.75" customHeight="1">
      <c r="A346" s="41"/>
      <c r="B346" s="42" t="str">
        <f t="shared" si="7"/>
        <v/>
      </c>
      <c r="C346" s="43"/>
      <c r="D346" s="44" t="str">
        <f t="shared" si="204"/>
        <v/>
      </c>
      <c r="E346" s="45" t="str">
        <f t="shared" si="205"/>
        <v/>
      </c>
      <c r="F346" s="51"/>
      <c r="G346" s="51"/>
      <c r="H346" s="47">
        <f>SUMIF('Nhập'!$J$11:$J$19999,$C346,'Nhập'!$M$11:$M$19999)</f>
        <v>0</v>
      </c>
      <c r="I346" s="47">
        <f>SUMIF('Nhập'!$J$11:$J$19999,$C346,'Nhập'!$O$11:$O$19999)</f>
        <v>0</v>
      </c>
      <c r="J346" s="47">
        <f>SUMIF(Xuat!$I$11:$I$19999,$C346,Xuat!$K$11:$K$19999)</f>
        <v>0</v>
      </c>
      <c r="K346" s="47">
        <f>SUMIF(Xuat!$I$11:$I$19999,$C346,Xuat!$K$11:$K$19999)</f>
        <v>0</v>
      </c>
      <c r="L346" s="47">
        <f t="shared" ref="L346:M346" si="676">F346+H346-J346</f>
        <v>0</v>
      </c>
      <c r="M346" s="47">
        <f t="shared" si="676"/>
        <v>0</v>
      </c>
      <c r="N346" s="47">
        <f t="shared" ref="N346:O346" si="677">F346+H346</f>
        <v>0</v>
      </c>
      <c r="O346" s="47">
        <f t="shared" si="677"/>
        <v>0</v>
      </c>
      <c r="P346" s="48" t="str">
        <f t="shared" si="5"/>
        <v/>
      </c>
      <c r="Q346" s="47">
        <f t="shared" si="6"/>
        <v>0</v>
      </c>
      <c r="R346" s="49"/>
      <c r="S346" s="50"/>
      <c r="T346" s="50"/>
      <c r="U346" s="50"/>
      <c r="V346" s="50"/>
      <c r="W346" s="50"/>
      <c r="X346" s="50"/>
      <c r="Y346" s="50"/>
      <c r="Z346" s="50"/>
      <c r="AA346" s="50"/>
    </row>
    <row r="347" ht="18.75" customHeight="1">
      <c r="A347" s="41"/>
      <c r="B347" s="42" t="str">
        <f t="shared" si="7"/>
        <v/>
      </c>
      <c r="C347" s="43"/>
      <c r="D347" s="44" t="str">
        <f t="shared" si="204"/>
        <v/>
      </c>
      <c r="E347" s="45" t="str">
        <f t="shared" si="205"/>
        <v/>
      </c>
      <c r="F347" s="51"/>
      <c r="G347" s="51"/>
      <c r="H347" s="47">
        <f>SUMIF('Nhập'!$J$11:$J$19999,$C347,'Nhập'!$M$11:$M$19999)</f>
        <v>0</v>
      </c>
      <c r="I347" s="47">
        <f>SUMIF('Nhập'!$J$11:$J$19999,$C347,'Nhập'!$O$11:$O$19999)</f>
        <v>0</v>
      </c>
      <c r="J347" s="47">
        <f>SUMIF(Xuat!$I$11:$I$19999,$C347,Xuat!$K$11:$K$19999)</f>
        <v>0</v>
      </c>
      <c r="K347" s="47">
        <f>SUMIF(Xuat!$I$11:$I$19999,$C347,Xuat!$K$11:$K$19999)</f>
        <v>0</v>
      </c>
      <c r="L347" s="47">
        <f t="shared" ref="L347:M347" si="678">F347+H347-J347</f>
        <v>0</v>
      </c>
      <c r="M347" s="47">
        <f t="shared" si="678"/>
        <v>0</v>
      </c>
      <c r="N347" s="47">
        <f t="shared" ref="N347:O347" si="679">F347+H347</f>
        <v>0</v>
      </c>
      <c r="O347" s="47">
        <f t="shared" si="679"/>
        <v>0</v>
      </c>
      <c r="P347" s="48" t="str">
        <f t="shared" si="5"/>
        <v/>
      </c>
      <c r="Q347" s="47">
        <f t="shared" si="6"/>
        <v>0</v>
      </c>
      <c r="R347" s="49"/>
      <c r="S347" s="50"/>
      <c r="T347" s="50"/>
      <c r="U347" s="50"/>
      <c r="V347" s="50"/>
      <c r="W347" s="50"/>
      <c r="X347" s="50"/>
      <c r="Y347" s="50"/>
      <c r="Z347" s="50"/>
      <c r="AA347" s="50"/>
    </row>
    <row r="348" ht="18.75" customHeight="1">
      <c r="A348" s="41"/>
      <c r="B348" s="42" t="str">
        <f t="shared" si="7"/>
        <v/>
      </c>
      <c r="C348" s="43"/>
      <c r="D348" s="44" t="str">
        <f t="shared" si="204"/>
        <v/>
      </c>
      <c r="E348" s="45" t="str">
        <f t="shared" si="205"/>
        <v/>
      </c>
      <c r="F348" s="51"/>
      <c r="G348" s="51"/>
      <c r="H348" s="47">
        <f>SUMIF('Nhập'!$J$11:$J$19999,$C348,'Nhập'!$M$11:$M$19999)</f>
        <v>0</v>
      </c>
      <c r="I348" s="47">
        <f>SUMIF('Nhập'!$J$11:$J$19999,$C348,'Nhập'!$O$11:$O$19999)</f>
        <v>0</v>
      </c>
      <c r="J348" s="47">
        <f>SUMIF(Xuat!$I$11:$I$19999,$C348,Xuat!$K$11:$K$19999)</f>
        <v>0</v>
      </c>
      <c r="K348" s="47">
        <f>SUMIF(Xuat!$I$11:$I$19999,$C348,Xuat!$K$11:$K$19999)</f>
        <v>0</v>
      </c>
      <c r="L348" s="47">
        <f t="shared" ref="L348:M348" si="680">F348+H348-J348</f>
        <v>0</v>
      </c>
      <c r="M348" s="47">
        <f t="shared" si="680"/>
        <v>0</v>
      </c>
      <c r="N348" s="47">
        <f t="shared" ref="N348:O348" si="681">F348+H348</f>
        <v>0</v>
      </c>
      <c r="O348" s="47">
        <f t="shared" si="681"/>
        <v>0</v>
      </c>
      <c r="P348" s="48" t="str">
        <f t="shared" si="5"/>
        <v/>
      </c>
      <c r="Q348" s="47">
        <f t="shared" si="6"/>
        <v>0</v>
      </c>
      <c r="R348" s="49"/>
      <c r="S348" s="50"/>
      <c r="T348" s="50"/>
      <c r="U348" s="50"/>
      <c r="V348" s="50"/>
      <c r="W348" s="50"/>
      <c r="X348" s="50"/>
      <c r="Y348" s="50"/>
      <c r="Z348" s="50"/>
      <c r="AA348" s="50"/>
    </row>
    <row r="349" ht="18.75" customHeight="1">
      <c r="A349" s="41"/>
      <c r="B349" s="42" t="str">
        <f t="shared" si="7"/>
        <v/>
      </c>
      <c r="C349" s="43"/>
      <c r="D349" s="44" t="str">
        <f t="shared" si="204"/>
        <v/>
      </c>
      <c r="E349" s="45" t="str">
        <f t="shared" si="205"/>
        <v/>
      </c>
      <c r="F349" s="51"/>
      <c r="G349" s="51"/>
      <c r="H349" s="47">
        <f>SUMIF('Nhập'!$J$11:$J$19999,$C349,'Nhập'!$M$11:$M$19999)</f>
        <v>0</v>
      </c>
      <c r="I349" s="47">
        <f>SUMIF('Nhập'!$J$11:$J$19999,$C349,'Nhập'!$O$11:$O$19999)</f>
        <v>0</v>
      </c>
      <c r="J349" s="47">
        <f>SUMIF(Xuat!$I$11:$I$19999,$C349,Xuat!$K$11:$K$19999)</f>
        <v>0</v>
      </c>
      <c r="K349" s="47">
        <f>SUMIF(Xuat!$I$11:$I$19999,$C349,Xuat!$K$11:$K$19999)</f>
        <v>0</v>
      </c>
      <c r="L349" s="47">
        <f t="shared" ref="L349:M349" si="682">F349+H349-J349</f>
        <v>0</v>
      </c>
      <c r="M349" s="47">
        <f t="shared" si="682"/>
        <v>0</v>
      </c>
      <c r="N349" s="47">
        <f t="shared" ref="N349:O349" si="683">F349+H349</f>
        <v>0</v>
      </c>
      <c r="O349" s="47">
        <f t="shared" si="683"/>
        <v>0</v>
      </c>
      <c r="P349" s="48" t="str">
        <f t="shared" si="5"/>
        <v/>
      </c>
      <c r="Q349" s="47">
        <f t="shared" si="6"/>
        <v>0</v>
      </c>
      <c r="R349" s="49"/>
      <c r="S349" s="50"/>
      <c r="T349" s="50"/>
      <c r="U349" s="50"/>
      <c r="V349" s="50"/>
      <c r="W349" s="50"/>
      <c r="X349" s="50"/>
      <c r="Y349" s="50"/>
      <c r="Z349" s="50"/>
      <c r="AA349" s="50"/>
    </row>
    <row r="350" ht="18.75" customHeight="1">
      <c r="A350" s="41"/>
      <c r="B350" s="42" t="str">
        <f t="shared" si="7"/>
        <v/>
      </c>
      <c r="C350" s="43"/>
      <c r="D350" s="44" t="str">
        <f t="shared" si="204"/>
        <v/>
      </c>
      <c r="E350" s="45" t="str">
        <f t="shared" si="205"/>
        <v/>
      </c>
      <c r="F350" s="51"/>
      <c r="G350" s="51"/>
      <c r="H350" s="47">
        <f>SUMIF('Nhập'!$J$11:$J$19999,$C350,'Nhập'!$M$11:$M$19999)</f>
        <v>0</v>
      </c>
      <c r="I350" s="47">
        <f>SUMIF('Nhập'!$J$11:$J$19999,$C350,'Nhập'!$O$11:$O$19999)</f>
        <v>0</v>
      </c>
      <c r="J350" s="47">
        <f>SUMIF(Xuat!$I$11:$I$19999,$C350,Xuat!$K$11:$K$19999)</f>
        <v>0</v>
      </c>
      <c r="K350" s="47">
        <f>SUMIF(Xuat!$I$11:$I$19999,$C350,Xuat!$K$11:$K$19999)</f>
        <v>0</v>
      </c>
      <c r="L350" s="47">
        <f t="shared" ref="L350:M350" si="684">F350+H350-J350</f>
        <v>0</v>
      </c>
      <c r="M350" s="47">
        <f t="shared" si="684"/>
        <v>0</v>
      </c>
      <c r="N350" s="47">
        <f t="shared" ref="N350:O350" si="685">F350+H350</f>
        <v>0</v>
      </c>
      <c r="O350" s="47">
        <f t="shared" si="685"/>
        <v>0</v>
      </c>
      <c r="P350" s="48" t="str">
        <f t="shared" si="5"/>
        <v/>
      </c>
      <c r="Q350" s="47">
        <f t="shared" si="6"/>
        <v>0</v>
      </c>
      <c r="R350" s="49"/>
      <c r="S350" s="50"/>
      <c r="T350" s="50"/>
      <c r="U350" s="50"/>
      <c r="V350" s="50"/>
      <c r="W350" s="50"/>
      <c r="X350" s="50"/>
      <c r="Y350" s="50"/>
      <c r="Z350" s="50"/>
      <c r="AA350" s="50"/>
    </row>
    <row r="351" ht="18.75" customHeight="1">
      <c r="A351" s="41"/>
      <c r="B351" s="42" t="str">
        <f t="shared" si="7"/>
        <v/>
      </c>
      <c r="C351" s="43"/>
      <c r="D351" s="44" t="str">
        <f t="shared" si="204"/>
        <v/>
      </c>
      <c r="E351" s="45" t="str">
        <f t="shared" si="205"/>
        <v/>
      </c>
      <c r="F351" s="51"/>
      <c r="G351" s="51"/>
      <c r="H351" s="47">
        <f>SUMIF('Nhập'!$J$11:$J$19999,$C351,'Nhập'!$M$11:$M$19999)</f>
        <v>0</v>
      </c>
      <c r="I351" s="47">
        <f>SUMIF('Nhập'!$J$11:$J$19999,$C351,'Nhập'!$O$11:$O$19999)</f>
        <v>0</v>
      </c>
      <c r="J351" s="47">
        <f>SUMIF(Xuat!$I$11:$I$19999,$C351,Xuat!$K$11:$K$19999)</f>
        <v>0</v>
      </c>
      <c r="K351" s="47">
        <f>SUMIF(Xuat!$I$11:$I$19999,$C351,Xuat!$K$11:$K$19999)</f>
        <v>0</v>
      </c>
      <c r="L351" s="47">
        <f t="shared" ref="L351:M351" si="686">F351+H351-J351</f>
        <v>0</v>
      </c>
      <c r="M351" s="47">
        <f t="shared" si="686"/>
        <v>0</v>
      </c>
      <c r="N351" s="47">
        <f t="shared" ref="N351:O351" si="687">F351+H351</f>
        <v>0</v>
      </c>
      <c r="O351" s="47">
        <f t="shared" si="687"/>
        <v>0</v>
      </c>
      <c r="P351" s="48" t="str">
        <f t="shared" si="5"/>
        <v/>
      </c>
      <c r="Q351" s="47">
        <f t="shared" si="6"/>
        <v>0</v>
      </c>
      <c r="R351" s="49"/>
      <c r="S351" s="50"/>
      <c r="T351" s="50"/>
      <c r="U351" s="50"/>
      <c r="V351" s="50"/>
      <c r="W351" s="50"/>
      <c r="X351" s="50"/>
      <c r="Y351" s="50"/>
      <c r="Z351" s="50"/>
      <c r="AA351" s="50"/>
    </row>
    <row r="352" ht="18.75" customHeight="1">
      <c r="A352" s="41"/>
      <c r="B352" s="42" t="str">
        <f t="shared" si="7"/>
        <v/>
      </c>
      <c r="C352" s="43"/>
      <c r="D352" s="44" t="str">
        <f t="shared" si="204"/>
        <v/>
      </c>
      <c r="E352" s="45" t="str">
        <f t="shared" si="205"/>
        <v/>
      </c>
      <c r="F352" s="51"/>
      <c r="G352" s="51"/>
      <c r="H352" s="47">
        <f>SUMIF('Nhập'!$J$11:$J$19999,$C352,'Nhập'!$M$11:$M$19999)</f>
        <v>0</v>
      </c>
      <c r="I352" s="47">
        <f>SUMIF('Nhập'!$J$11:$J$19999,$C352,'Nhập'!$O$11:$O$19999)</f>
        <v>0</v>
      </c>
      <c r="J352" s="47">
        <f>SUMIF(Xuat!$I$11:$I$19999,$C352,Xuat!$K$11:$K$19999)</f>
        <v>0</v>
      </c>
      <c r="K352" s="47">
        <f>SUMIF(Xuat!$I$11:$I$19999,$C352,Xuat!$K$11:$K$19999)</f>
        <v>0</v>
      </c>
      <c r="L352" s="47">
        <f t="shared" ref="L352:M352" si="688">F352+H352-J352</f>
        <v>0</v>
      </c>
      <c r="M352" s="47">
        <f t="shared" si="688"/>
        <v>0</v>
      </c>
      <c r="N352" s="47">
        <f t="shared" ref="N352:O352" si="689">F352+H352</f>
        <v>0</v>
      </c>
      <c r="O352" s="47">
        <f t="shared" si="689"/>
        <v>0</v>
      </c>
      <c r="P352" s="48" t="str">
        <f t="shared" si="5"/>
        <v/>
      </c>
      <c r="Q352" s="47">
        <f t="shared" si="6"/>
        <v>0</v>
      </c>
      <c r="R352" s="49"/>
      <c r="S352" s="50"/>
      <c r="T352" s="50"/>
      <c r="U352" s="50"/>
      <c r="V352" s="50"/>
      <c r="W352" s="50"/>
      <c r="X352" s="50"/>
      <c r="Y352" s="50"/>
      <c r="Z352" s="50"/>
      <c r="AA352" s="50"/>
    </row>
    <row r="353" ht="18.75" customHeight="1">
      <c r="A353" s="41"/>
      <c r="B353" s="42" t="str">
        <f t="shared" si="7"/>
        <v/>
      </c>
      <c r="C353" s="43"/>
      <c r="D353" s="44" t="str">
        <f t="shared" si="204"/>
        <v/>
      </c>
      <c r="E353" s="45" t="str">
        <f t="shared" si="205"/>
        <v/>
      </c>
      <c r="F353" s="51"/>
      <c r="G353" s="51"/>
      <c r="H353" s="47">
        <f>SUMIF('Nhập'!$J$11:$J$19999,$C353,'Nhập'!$M$11:$M$19999)</f>
        <v>0</v>
      </c>
      <c r="I353" s="47">
        <f>SUMIF('Nhập'!$J$11:$J$19999,$C353,'Nhập'!$O$11:$O$19999)</f>
        <v>0</v>
      </c>
      <c r="J353" s="47">
        <f>SUMIF(Xuat!$I$11:$I$19999,$C353,Xuat!$K$11:$K$19999)</f>
        <v>0</v>
      </c>
      <c r="K353" s="47">
        <f>SUMIF(Xuat!$I$11:$I$19999,$C353,Xuat!$K$11:$K$19999)</f>
        <v>0</v>
      </c>
      <c r="L353" s="47">
        <f t="shared" ref="L353:M353" si="690">F353+H353-J353</f>
        <v>0</v>
      </c>
      <c r="M353" s="47">
        <f t="shared" si="690"/>
        <v>0</v>
      </c>
      <c r="N353" s="47">
        <f t="shared" ref="N353:O353" si="691">F353+H353</f>
        <v>0</v>
      </c>
      <c r="O353" s="47">
        <f t="shared" si="691"/>
        <v>0</v>
      </c>
      <c r="P353" s="48" t="str">
        <f t="shared" si="5"/>
        <v/>
      </c>
      <c r="Q353" s="47">
        <f t="shared" si="6"/>
        <v>0</v>
      </c>
      <c r="R353" s="49"/>
      <c r="S353" s="50"/>
      <c r="T353" s="50"/>
      <c r="U353" s="50"/>
      <c r="V353" s="50"/>
      <c r="W353" s="50"/>
      <c r="X353" s="50"/>
      <c r="Y353" s="50"/>
      <c r="Z353" s="50"/>
      <c r="AA353" s="50"/>
    </row>
    <row r="354" ht="18.75" customHeight="1">
      <c r="A354" s="41"/>
      <c r="B354" s="42" t="str">
        <f t="shared" si="7"/>
        <v/>
      </c>
      <c r="C354" s="43"/>
      <c r="D354" s="44" t="str">
        <f t="shared" si="204"/>
        <v/>
      </c>
      <c r="E354" s="45" t="str">
        <f t="shared" si="205"/>
        <v/>
      </c>
      <c r="F354" s="51"/>
      <c r="G354" s="51"/>
      <c r="H354" s="47">
        <f>SUMIF('Nhập'!$J$11:$J$19999,$C354,'Nhập'!$M$11:$M$19999)</f>
        <v>0</v>
      </c>
      <c r="I354" s="47">
        <f>SUMIF('Nhập'!$J$11:$J$19999,$C354,'Nhập'!$O$11:$O$19999)</f>
        <v>0</v>
      </c>
      <c r="J354" s="47">
        <f>SUMIF(Xuat!$I$11:$I$19999,$C354,Xuat!$K$11:$K$19999)</f>
        <v>0</v>
      </c>
      <c r="K354" s="47">
        <f>SUMIF(Xuat!$I$11:$I$19999,$C354,Xuat!$K$11:$K$19999)</f>
        <v>0</v>
      </c>
      <c r="L354" s="47">
        <f t="shared" ref="L354:M354" si="692">F354+H354-J354</f>
        <v>0</v>
      </c>
      <c r="M354" s="47">
        <f t="shared" si="692"/>
        <v>0</v>
      </c>
      <c r="N354" s="47">
        <f t="shared" ref="N354:O354" si="693">F354+H354</f>
        <v>0</v>
      </c>
      <c r="O354" s="47">
        <f t="shared" si="693"/>
        <v>0</v>
      </c>
      <c r="P354" s="48" t="str">
        <f t="shared" si="5"/>
        <v/>
      </c>
      <c r="Q354" s="47">
        <f t="shared" si="6"/>
        <v>0</v>
      </c>
      <c r="R354" s="49"/>
      <c r="S354" s="50"/>
      <c r="T354" s="50"/>
      <c r="U354" s="50"/>
      <c r="V354" s="50"/>
      <c r="W354" s="50"/>
      <c r="X354" s="50"/>
      <c r="Y354" s="50"/>
      <c r="Z354" s="50"/>
      <c r="AA354" s="50"/>
    </row>
    <row r="355" ht="18.75" customHeight="1">
      <c r="A355" s="41"/>
      <c r="B355" s="42" t="str">
        <f t="shared" si="7"/>
        <v/>
      </c>
      <c r="C355" s="43"/>
      <c r="D355" s="44" t="str">
        <f t="shared" si="204"/>
        <v/>
      </c>
      <c r="E355" s="45" t="str">
        <f t="shared" si="205"/>
        <v/>
      </c>
      <c r="F355" s="51"/>
      <c r="G355" s="51"/>
      <c r="H355" s="47">
        <f>SUMIF('Nhập'!$J$11:$J$19999,$C355,'Nhập'!$M$11:$M$19999)</f>
        <v>0</v>
      </c>
      <c r="I355" s="47">
        <f>SUMIF('Nhập'!$J$11:$J$19999,$C355,'Nhập'!$O$11:$O$19999)</f>
        <v>0</v>
      </c>
      <c r="J355" s="47">
        <f>SUMIF(Xuat!$I$11:$I$19999,$C355,Xuat!$K$11:$K$19999)</f>
        <v>0</v>
      </c>
      <c r="K355" s="47">
        <f>SUMIF(Xuat!$I$11:$I$19999,$C355,Xuat!$K$11:$K$19999)</f>
        <v>0</v>
      </c>
      <c r="L355" s="47">
        <f t="shared" ref="L355:M355" si="694">F355+H355-J355</f>
        <v>0</v>
      </c>
      <c r="M355" s="47">
        <f t="shared" si="694"/>
        <v>0</v>
      </c>
      <c r="N355" s="47">
        <f t="shared" ref="N355:O355" si="695">F355+H355</f>
        <v>0</v>
      </c>
      <c r="O355" s="47">
        <f t="shared" si="695"/>
        <v>0</v>
      </c>
      <c r="P355" s="48" t="str">
        <f t="shared" si="5"/>
        <v/>
      </c>
      <c r="Q355" s="47">
        <f t="shared" si="6"/>
        <v>0</v>
      </c>
      <c r="R355" s="49"/>
      <c r="S355" s="50"/>
      <c r="T355" s="50"/>
      <c r="U355" s="50"/>
      <c r="V355" s="50"/>
      <c r="W355" s="50"/>
      <c r="X355" s="50"/>
      <c r="Y355" s="50"/>
      <c r="Z355" s="50"/>
      <c r="AA355" s="50"/>
    </row>
    <row r="356" ht="18.75" customHeight="1">
      <c r="A356" s="41"/>
      <c r="B356" s="42" t="str">
        <f t="shared" si="7"/>
        <v/>
      </c>
      <c r="C356" s="43"/>
      <c r="D356" s="44" t="str">
        <f t="shared" si="204"/>
        <v/>
      </c>
      <c r="E356" s="45" t="str">
        <f t="shared" si="205"/>
        <v/>
      </c>
      <c r="F356" s="51"/>
      <c r="G356" s="51"/>
      <c r="H356" s="47">
        <f>SUMIF('Nhập'!$J$11:$J$19999,$C356,'Nhập'!$M$11:$M$19999)</f>
        <v>0</v>
      </c>
      <c r="I356" s="47">
        <f>SUMIF('Nhập'!$J$11:$J$19999,$C356,'Nhập'!$O$11:$O$19999)</f>
        <v>0</v>
      </c>
      <c r="J356" s="47">
        <f>SUMIF(Xuat!$I$11:$I$19999,$C356,Xuat!$K$11:$K$19999)</f>
        <v>0</v>
      </c>
      <c r="K356" s="47">
        <f>SUMIF(Xuat!$I$11:$I$19999,$C356,Xuat!$K$11:$K$19999)</f>
        <v>0</v>
      </c>
      <c r="L356" s="47">
        <f t="shared" ref="L356:M356" si="696">F356+H356-J356</f>
        <v>0</v>
      </c>
      <c r="M356" s="47">
        <f t="shared" si="696"/>
        <v>0</v>
      </c>
      <c r="N356" s="47">
        <f t="shared" ref="N356:O356" si="697">F356+H356</f>
        <v>0</v>
      </c>
      <c r="O356" s="47">
        <f t="shared" si="697"/>
        <v>0</v>
      </c>
      <c r="P356" s="48" t="str">
        <f t="shared" si="5"/>
        <v/>
      </c>
      <c r="Q356" s="47">
        <f t="shared" si="6"/>
        <v>0</v>
      </c>
      <c r="R356" s="49"/>
      <c r="S356" s="50"/>
      <c r="T356" s="50"/>
      <c r="U356" s="50"/>
      <c r="V356" s="50"/>
      <c r="W356" s="50"/>
      <c r="X356" s="50"/>
      <c r="Y356" s="50"/>
      <c r="Z356" s="50"/>
      <c r="AA356" s="50"/>
    </row>
    <row r="357" ht="18.75" customHeight="1">
      <c r="A357" s="41"/>
      <c r="B357" s="42" t="str">
        <f t="shared" si="7"/>
        <v/>
      </c>
      <c r="C357" s="43"/>
      <c r="D357" s="44" t="str">
        <f t="shared" si="204"/>
        <v/>
      </c>
      <c r="E357" s="45" t="str">
        <f t="shared" si="205"/>
        <v/>
      </c>
      <c r="F357" s="51"/>
      <c r="G357" s="51"/>
      <c r="H357" s="47">
        <f>SUMIF('Nhập'!$J$11:$J$19999,$C357,'Nhập'!$M$11:$M$19999)</f>
        <v>0</v>
      </c>
      <c r="I357" s="47">
        <f>SUMIF('Nhập'!$J$11:$J$19999,$C357,'Nhập'!$O$11:$O$19999)</f>
        <v>0</v>
      </c>
      <c r="J357" s="47">
        <f>SUMIF(Xuat!$I$11:$I$19999,$C357,Xuat!$K$11:$K$19999)</f>
        <v>0</v>
      </c>
      <c r="K357" s="47">
        <f>SUMIF(Xuat!$I$11:$I$19999,$C357,Xuat!$K$11:$K$19999)</f>
        <v>0</v>
      </c>
      <c r="L357" s="47">
        <f t="shared" ref="L357:M357" si="698">F357+H357-J357</f>
        <v>0</v>
      </c>
      <c r="M357" s="47">
        <f t="shared" si="698"/>
        <v>0</v>
      </c>
      <c r="N357" s="47">
        <f t="shared" ref="N357:O357" si="699">F357+H357</f>
        <v>0</v>
      </c>
      <c r="O357" s="47">
        <f t="shared" si="699"/>
        <v>0</v>
      </c>
      <c r="P357" s="48" t="str">
        <f t="shared" si="5"/>
        <v/>
      </c>
      <c r="Q357" s="47">
        <f t="shared" si="6"/>
        <v>0</v>
      </c>
      <c r="R357" s="49"/>
      <c r="S357" s="50"/>
      <c r="T357" s="50"/>
      <c r="U357" s="50"/>
      <c r="V357" s="50"/>
      <c r="W357" s="50"/>
      <c r="X357" s="50"/>
      <c r="Y357" s="50"/>
      <c r="Z357" s="50"/>
      <c r="AA357" s="50"/>
    </row>
    <row r="358" ht="18.75" customHeight="1">
      <c r="A358" s="41"/>
      <c r="B358" s="42" t="str">
        <f t="shared" si="7"/>
        <v/>
      </c>
      <c r="C358" s="43"/>
      <c r="D358" s="44" t="str">
        <f t="shared" si="204"/>
        <v/>
      </c>
      <c r="E358" s="45" t="str">
        <f t="shared" si="205"/>
        <v/>
      </c>
      <c r="F358" s="51"/>
      <c r="G358" s="51"/>
      <c r="H358" s="47">
        <f>SUMIF('Nhập'!$J$11:$J$19999,$C358,'Nhập'!$M$11:$M$19999)</f>
        <v>0</v>
      </c>
      <c r="I358" s="47">
        <f>SUMIF('Nhập'!$J$11:$J$19999,$C358,'Nhập'!$O$11:$O$19999)</f>
        <v>0</v>
      </c>
      <c r="J358" s="47">
        <f>SUMIF(Xuat!$I$11:$I$19999,$C358,Xuat!$K$11:$K$19999)</f>
        <v>0</v>
      </c>
      <c r="K358" s="47">
        <f>SUMIF(Xuat!$I$11:$I$19999,$C358,Xuat!$K$11:$K$19999)</f>
        <v>0</v>
      </c>
      <c r="L358" s="47">
        <f t="shared" ref="L358:M358" si="700">F358+H358-J358</f>
        <v>0</v>
      </c>
      <c r="M358" s="47">
        <f t="shared" si="700"/>
        <v>0</v>
      </c>
      <c r="N358" s="47">
        <f t="shared" ref="N358:O358" si="701">F358+H358</f>
        <v>0</v>
      </c>
      <c r="O358" s="47">
        <f t="shared" si="701"/>
        <v>0</v>
      </c>
      <c r="P358" s="48" t="str">
        <f t="shared" si="5"/>
        <v/>
      </c>
      <c r="Q358" s="47">
        <f t="shared" si="6"/>
        <v>0</v>
      </c>
      <c r="R358" s="49"/>
      <c r="S358" s="50"/>
      <c r="T358" s="50"/>
      <c r="U358" s="50"/>
      <c r="V358" s="50"/>
      <c r="W358" s="50"/>
      <c r="X358" s="50"/>
      <c r="Y358" s="50"/>
      <c r="Z358" s="50"/>
      <c r="AA358" s="50"/>
    </row>
    <row r="359" ht="18.75" customHeight="1">
      <c r="A359" s="41"/>
      <c r="B359" s="42" t="str">
        <f t="shared" si="7"/>
        <v/>
      </c>
      <c r="C359" s="43"/>
      <c r="D359" s="44" t="str">
        <f t="shared" si="204"/>
        <v/>
      </c>
      <c r="E359" s="45" t="str">
        <f t="shared" si="205"/>
        <v/>
      </c>
      <c r="F359" s="51"/>
      <c r="G359" s="51"/>
      <c r="H359" s="47">
        <f>SUMIF('Nhập'!$J$11:$J$19999,$C359,'Nhập'!$M$11:$M$19999)</f>
        <v>0</v>
      </c>
      <c r="I359" s="47">
        <f>SUMIF('Nhập'!$J$11:$J$19999,$C359,'Nhập'!$O$11:$O$19999)</f>
        <v>0</v>
      </c>
      <c r="J359" s="47">
        <f>SUMIF(Xuat!$I$11:$I$19999,$C359,Xuat!$K$11:$K$19999)</f>
        <v>0</v>
      </c>
      <c r="K359" s="47">
        <f>SUMIF(Xuat!$I$11:$I$19999,$C359,Xuat!$K$11:$K$19999)</f>
        <v>0</v>
      </c>
      <c r="L359" s="47">
        <f t="shared" ref="L359:M359" si="702">F359+H359-J359</f>
        <v>0</v>
      </c>
      <c r="M359" s="47">
        <f t="shared" si="702"/>
        <v>0</v>
      </c>
      <c r="N359" s="47">
        <f t="shared" ref="N359:O359" si="703">F359+H359</f>
        <v>0</v>
      </c>
      <c r="O359" s="47">
        <f t="shared" si="703"/>
        <v>0</v>
      </c>
      <c r="P359" s="48" t="str">
        <f t="shared" si="5"/>
        <v/>
      </c>
      <c r="Q359" s="47">
        <f t="shared" si="6"/>
        <v>0</v>
      </c>
      <c r="R359" s="49"/>
      <c r="S359" s="50"/>
      <c r="T359" s="50"/>
      <c r="U359" s="50"/>
      <c r="V359" s="50"/>
      <c r="W359" s="50"/>
      <c r="X359" s="50"/>
      <c r="Y359" s="50"/>
      <c r="Z359" s="50"/>
      <c r="AA359" s="50"/>
    </row>
    <row r="360" ht="18.75" customHeight="1">
      <c r="A360" s="41"/>
      <c r="B360" s="42" t="str">
        <f t="shared" si="7"/>
        <v/>
      </c>
      <c r="C360" s="43"/>
      <c r="D360" s="44" t="str">
        <f t="shared" si="204"/>
        <v/>
      </c>
      <c r="E360" s="45" t="str">
        <f t="shared" si="205"/>
        <v/>
      </c>
      <c r="F360" s="51"/>
      <c r="G360" s="51"/>
      <c r="H360" s="47">
        <f>SUMIF('Nhập'!$J$11:$J$19999,$C360,'Nhập'!$M$11:$M$19999)</f>
        <v>0</v>
      </c>
      <c r="I360" s="47">
        <f>SUMIF('Nhập'!$J$11:$J$19999,$C360,'Nhập'!$O$11:$O$19999)</f>
        <v>0</v>
      </c>
      <c r="J360" s="47">
        <f>SUMIF(Xuat!$I$11:$I$19999,$C360,Xuat!$K$11:$K$19999)</f>
        <v>0</v>
      </c>
      <c r="K360" s="47">
        <f>SUMIF(Xuat!$I$11:$I$19999,$C360,Xuat!$K$11:$K$19999)</f>
        <v>0</v>
      </c>
      <c r="L360" s="47">
        <f t="shared" ref="L360:M360" si="704">F360+H360-J360</f>
        <v>0</v>
      </c>
      <c r="M360" s="47">
        <f t="shared" si="704"/>
        <v>0</v>
      </c>
      <c r="N360" s="47">
        <f t="shared" ref="N360:O360" si="705">F360+H360</f>
        <v>0</v>
      </c>
      <c r="O360" s="47">
        <f t="shared" si="705"/>
        <v>0</v>
      </c>
      <c r="P360" s="48" t="str">
        <f t="shared" si="5"/>
        <v/>
      </c>
      <c r="Q360" s="47">
        <f t="shared" si="6"/>
        <v>0</v>
      </c>
      <c r="R360" s="49"/>
      <c r="S360" s="50"/>
      <c r="T360" s="50"/>
      <c r="U360" s="50"/>
      <c r="V360" s="50"/>
      <c r="W360" s="50"/>
      <c r="X360" s="50"/>
      <c r="Y360" s="50"/>
      <c r="Z360" s="50"/>
      <c r="AA360" s="50"/>
    </row>
    <row r="361" ht="18.75" customHeight="1">
      <c r="A361" s="41"/>
      <c r="B361" s="42" t="str">
        <f t="shared" si="7"/>
        <v/>
      </c>
      <c r="C361" s="43"/>
      <c r="D361" s="44" t="str">
        <f t="shared" si="204"/>
        <v/>
      </c>
      <c r="E361" s="45" t="str">
        <f t="shared" si="205"/>
        <v/>
      </c>
      <c r="F361" s="51"/>
      <c r="G361" s="51"/>
      <c r="H361" s="47">
        <f>SUMIF('Nhập'!$J$11:$J$19999,$C361,'Nhập'!$M$11:$M$19999)</f>
        <v>0</v>
      </c>
      <c r="I361" s="47">
        <f>SUMIF('Nhập'!$J$11:$J$19999,$C361,'Nhập'!$O$11:$O$19999)</f>
        <v>0</v>
      </c>
      <c r="J361" s="47">
        <f>SUMIF(Xuat!$I$11:$I$19999,$C361,Xuat!$K$11:$K$19999)</f>
        <v>0</v>
      </c>
      <c r="K361" s="47">
        <f>SUMIF(Xuat!$I$11:$I$19999,$C361,Xuat!$K$11:$K$19999)</f>
        <v>0</v>
      </c>
      <c r="L361" s="47">
        <f t="shared" ref="L361:M361" si="706">F361+H361-J361</f>
        <v>0</v>
      </c>
      <c r="M361" s="47">
        <f t="shared" si="706"/>
        <v>0</v>
      </c>
      <c r="N361" s="47">
        <f t="shared" ref="N361:O361" si="707">F361+H361</f>
        <v>0</v>
      </c>
      <c r="O361" s="47">
        <f t="shared" si="707"/>
        <v>0</v>
      </c>
      <c r="P361" s="48" t="str">
        <f t="shared" si="5"/>
        <v/>
      </c>
      <c r="Q361" s="47">
        <f t="shared" si="6"/>
        <v>0</v>
      </c>
      <c r="R361" s="49"/>
      <c r="S361" s="50"/>
      <c r="T361" s="50"/>
      <c r="U361" s="50"/>
      <c r="V361" s="50"/>
      <c r="W361" s="50"/>
      <c r="X361" s="50"/>
      <c r="Y361" s="50"/>
      <c r="Z361" s="50"/>
      <c r="AA361" s="50"/>
    </row>
    <row r="362" ht="18.75" customHeight="1">
      <c r="A362" s="41"/>
      <c r="B362" s="42" t="str">
        <f t="shared" si="7"/>
        <v/>
      </c>
      <c r="C362" s="43"/>
      <c r="D362" s="44" t="str">
        <f t="shared" si="204"/>
        <v/>
      </c>
      <c r="E362" s="45" t="str">
        <f t="shared" si="205"/>
        <v/>
      </c>
      <c r="F362" s="51"/>
      <c r="G362" s="51"/>
      <c r="H362" s="47">
        <f>SUMIF('Nhập'!$J$11:$J$19999,$C362,'Nhập'!$M$11:$M$19999)</f>
        <v>0</v>
      </c>
      <c r="I362" s="47">
        <f>SUMIF('Nhập'!$J$11:$J$19999,$C362,'Nhập'!$O$11:$O$19999)</f>
        <v>0</v>
      </c>
      <c r="J362" s="47">
        <f>SUMIF(Xuat!$I$11:$I$19999,$C362,Xuat!$K$11:$K$19999)</f>
        <v>0</v>
      </c>
      <c r="K362" s="47">
        <f>SUMIF(Xuat!$I$11:$I$19999,$C362,Xuat!$K$11:$K$19999)</f>
        <v>0</v>
      </c>
      <c r="L362" s="47">
        <f t="shared" ref="L362:M362" si="708">F362+H362-J362</f>
        <v>0</v>
      </c>
      <c r="M362" s="47">
        <f t="shared" si="708"/>
        <v>0</v>
      </c>
      <c r="N362" s="47">
        <f t="shared" ref="N362:O362" si="709">F362+H362</f>
        <v>0</v>
      </c>
      <c r="O362" s="47">
        <f t="shared" si="709"/>
        <v>0</v>
      </c>
      <c r="P362" s="48" t="str">
        <f t="shared" si="5"/>
        <v/>
      </c>
      <c r="Q362" s="47">
        <f t="shared" si="6"/>
        <v>0</v>
      </c>
      <c r="R362" s="49"/>
      <c r="S362" s="50"/>
      <c r="T362" s="50"/>
      <c r="U362" s="50"/>
      <c r="V362" s="50"/>
      <c r="W362" s="50"/>
      <c r="X362" s="50"/>
      <c r="Y362" s="50"/>
      <c r="Z362" s="50"/>
      <c r="AA362" s="50"/>
    </row>
    <row r="363" ht="18.75" customHeight="1">
      <c r="A363" s="41"/>
      <c r="B363" s="42" t="str">
        <f t="shared" si="7"/>
        <v/>
      </c>
      <c r="C363" s="43"/>
      <c r="D363" s="44" t="str">
        <f t="shared" si="204"/>
        <v/>
      </c>
      <c r="E363" s="45" t="str">
        <f t="shared" si="205"/>
        <v/>
      </c>
      <c r="F363" s="51"/>
      <c r="G363" s="51"/>
      <c r="H363" s="47">
        <f>SUMIF('Nhập'!$J$11:$J$19999,$C363,'Nhập'!$M$11:$M$19999)</f>
        <v>0</v>
      </c>
      <c r="I363" s="47">
        <f>SUMIF('Nhập'!$J$11:$J$19999,$C363,'Nhập'!$O$11:$O$19999)</f>
        <v>0</v>
      </c>
      <c r="J363" s="47">
        <f>SUMIF(Xuat!$I$11:$I$19999,$C363,Xuat!$K$11:$K$19999)</f>
        <v>0</v>
      </c>
      <c r="K363" s="47">
        <f>SUMIF(Xuat!$I$11:$I$19999,$C363,Xuat!$K$11:$K$19999)</f>
        <v>0</v>
      </c>
      <c r="L363" s="47">
        <f t="shared" ref="L363:M363" si="710">F363+H363-J363</f>
        <v>0</v>
      </c>
      <c r="M363" s="47">
        <f t="shared" si="710"/>
        <v>0</v>
      </c>
      <c r="N363" s="47">
        <f t="shared" ref="N363:O363" si="711">F363+H363</f>
        <v>0</v>
      </c>
      <c r="O363" s="47">
        <f t="shared" si="711"/>
        <v>0</v>
      </c>
      <c r="P363" s="48" t="str">
        <f t="shared" si="5"/>
        <v/>
      </c>
      <c r="Q363" s="47">
        <f t="shared" si="6"/>
        <v>0</v>
      </c>
      <c r="R363" s="49"/>
      <c r="S363" s="50"/>
      <c r="T363" s="50"/>
      <c r="U363" s="50"/>
      <c r="V363" s="50"/>
      <c r="W363" s="50"/>
      <c r="X363" s="50"/>
      <c r="Y363" s="50"/>
      <c r="Z363" s="50"/>
      <c r="AA363" s="50"/>
    </row>
    <row r="364" ht="18.75" customHeight="1">
      <c r="A364" s="41"/>
      <c r="B364" s="42" t="str">
        <f t="shared" si="7"/>
        <v/>
      </c>
      <c r="C364" s="43"/>
      <c r="D364" s="44" t="str">
        <f t="shared" si="204"/>
        <v/>
      </c>
      <c r="E364" s="45" t="str">
        <f t="shared" si="205"/>
        <v/>
      </c>
      <c r="F364" s="51"/>
      <c r="G364" s="51"/>
      <c r="H364" s="47">
        <f>SUMIF('Nhập'!$J$11:$J$19999,$C364,'Nhập'!$M$11:$M$19999)</f>
        <v>0</v>
      </c>
      <c r="I364" s="47">
        <f>SUMIF('Nhập'!$J$11:$J$19999,$C364,'Nhập'!$O$11:$O$19999)</f>
        <v>0</v>
      </c>
      <c r="J364" s="47">
        <f>SUMIF(Xuat!$I$11:$I$19999,$C364,Xuat!$K$11:$K$19999)</f>
        <v>0</v>
      </c>
      <c r="K364" s="47">
        <f>SUMIF(Xuat!$I$11:$I$19999,$C364,Xuat!$K$11:$K$19999)</f>
        <v>0</v>
      </c>
      <c r="L364" s="47">
        <f t="shared" ref="L364:M364" si="712">F364+H364-J364</f>
        <v>0</v>
      </c>
      <c r="M364" s="47">
        <f t="shared" si="712"/>
        <v>0</v>
      </c>
      <c r="N364" s="47">
        <f t="shared" ref="N364:O364" si="713">F364+H364</f>
        <v>0</v>
      </c>
      <c r="O364" s="47">
        <f t="shared" si="713"/>
        <v>0</v>
      </c>
      <c r="P364" s="48" t="str">
        <f t="shared" si="5"/>
        <v/>
      </c>
      <c r="Q364" s="47">
        <f t="shared" si="6"/>
        <v>0</v>
      </c>
      <c r="R364" s="49"/>
      <c r="S364" s="50"/>
      <c r="T364" s="50"/>
      <c r="U364" s="50"/>
      <c r="V364" s="50"/>
      <c r="W364" s="50"/>
      <c r="X364" s="50"/>
      <c r="Y364" s="50"/>
      <c r="Z364" s="50"/>
      <c r="AA364" s="50"/>
    </row>
    <row r="365" ht="18.75" customHeight="1">
      <c r="A365" s="41"/>
      <c r="B365" s="42" t="str">
        <f t="shared" si="7"/>
        <v/>
      </c>
      <c r="C365" s="43"/>
      <c r="D365" s="44" t="str">
        <f t="shared" si="204"/>
        <v/>
      </c>
      <c r="E365" s="45" t="str">
        <f t="shared" si="205"/>
        <v/>
      </c>
      <c r="F365" s="51"/>
      <c r="G365" s="51"/>
      <c r="H365" s="47">
        <f>SUMIF('Nhập'!$J$11:$J$19999,$C365,'Nhập'!$M$11:$M$19999)</f>
        <v>0</v>
      </c>
      <c r="I365" s="47">
        <f>SUMIF('Nhập'!$J$11:$J$19999,$C365,'Nhập'!$O$11:$O$19999)</f>
        <v>0</v>
      </c>
      <c r="J365" s="47">
        <f>SUMIF(Xuat!$I$11:$I$19999,$C365,Xuat!$K$11:$K$19999)</f>
        <v>0</v>
      </c>
      <c r="K365" s="47">
        <f>SUMIF(Xuat!$I$11:$I$19999,$C365,Xuat!$K$11:$K$19999)</f>
        <v>0</v>
      </c>
      <c r="L365" s="47">
        <f t="shared" ref="L365:M365" si="714">F365+H365-J365</f>
        <v>0</v>
      </c>
      <c r="M365" s="47">
        <f t="shared" si="714"/>
        <v>0</v>
      </c>
      <c r="N365" s="47">
        <f t="shared" ref="N365:O365" si="715">F365+H365</f>
        <v>0</v>
      </c>
      <c r="O365" s="47">
        <f t="shared" si="715"/>
        <v>0</v>
      </c>
      <c r="P365" s="48" t="str">
        <f t="shared" si="5"/>
        <v/>
      </c>
      <c r="Q365" s="47">
        <f t="shared" si="6"/>
        <v>0</v>
      </c>
      <c r="R365" s="49"/>
      <c r="S365" s="50"/>
      <c r="T365" s="50"/>
      <c r="U365" s="50"/>
      <c r="V365" s="50"/>
      <c r="W365" s="50"/>
      <c r="X365" s="50"/>
      <c r="Y365" s="50"/>
      <c r="Z365" s="50"/>
      <c r="AA365" s="50"/>
    </row>
    <row r="366" ht="18.75" customHeight="1">
      <c r="A366" s="41"/>
      <c r="B366" s="42" t="str">
        <f t="shared" si="7"/>
        <v/>
      </c>
      <c r="C366" s="43"/>
      <c r="D366" s="44" t="str">
        <f t="shared" si="204"/>
        <v/>
      </c>
      <c r="E366" s="45" t="str">
        <f t="shared" si="205"/>
        <v/>
      </c>
      <c r="F366" s="51"/>
      <c r="G366" s="51"/>
      <c r="H366" s="47">
        <f>SUMIF('Nhập'!$J$11:$J$19999,$C366,'Nhập'!$M$11:$M$19999)</f>
        <v>0</v>
      </c>
      <c r="I366" s="47">
        <f>SUMIF('Nhập'!$J$11:$J$19999,$C366,'Nhập'!$O$11:$O$19999)</f>
        <v>0</v>
      </c>
      <c r="J366" s="47">
        <f>SUMIF(Xuat!$I$11:$I$19999,$C366,Xuat!$K$11:$K$19999)</f>
        <v>0</v>
      </c>
      <c r="K366" s="47">
        <f>SUMIF(Xuat!$I$11:$I$19999,$C366,Xuat!$K$11:$K$19999)</f>
        <v>0</v>
      </c>
      <c r="L366" s="47">
        <f t="shared" ref="L366:M366" si="716">F366+H366-J366</f>
        <v>0</v>
      </c>
      <c r="M366" s="47">
        <f t="shared" si="716"/>
        <v>0</v>
      </c>
      <c r="N366" s="47">
        <f t="shared" ref="N366:O366" si="717">F366+H366</f>
        <v>0</v>
      </c>
      <c r="O366" s="47">
        <f t="shared" si="717"/>
        <v>0</v>
      </c>
      <c r="P366" s="48" t="str">
        <f t="shared" si="5"/>
        <v/>
      </c>
      <c r="Q366" s="47">
        <f t="shared" si="6"/>
        <v>0</v>
      </c>
      <c r="R366" s="49"/>
      <c r="S366" s="50"/>
      <c r="T366" s="50"/>
      <c r="U366" s="50"/>
      <c r="V366" s="50"/>
      <c r="W366" s="50"/>
      <c r="X366" s="50"/>
      <c r="Y366" s="50"/>
      <c r="Z366" s="50"/>
      <c r="AA366" s="50"/>
    </row>
    <row r="367" ht="18.75" customHeight="1">
      <c r="A367" s="41"/>
      <c r="B367" s="42" t="str">
        <f t="shared" si="7"/>
        <v/>
      </c>
      <c r="C367" s="43"/>
      <c r="D367" s="44" t="str">
        <f t="shared" si="204"/>
        <v/>
      </c>
      <c r="E367" s="45" t="str">
        <f t="shared" si="205"/>
        <v/>
      </c>
      <c r="F367" s="51"/>
      <c r="G367" s="51"/>
      <c r="H367" s="47">
        <f>SUMIF('Nhập'!$J$11:$J$19999,$C367,'Nhập'!$M$11:$M$19999)</f>
        <v>0</v>
      </c>
      <c r="I367" s="47">
        <f>SUMIF('Nhập'!$J$11:$J$19999,$C367,'Nhập'!$O$11:$O$19999)</f>
        <v>0</v>
      </c>
      <c r="J367" s="47">
        <f>SUMIF(Xuat!$I$11:$I$19999,$C367,Xuat!$K$11:$K$19999)</f>
        <v>0</v>
      </c>
      <c r="K367" s="47">
        <f>SUMIF(Xuat!$I$11:$I$19999,$C367,Xuat!$K$11:$K$19999)</f>
        <v>0</v>
      </c>
      <c r="L367" s="47">
        <f t="shared" ref="L367:M367" si="718">F367+H367-J367</f>
        <v>0</v>
      </c>
      <c r="M367" s="47">
        <f t="shared" si="718"/>
        <v>0</v>
      </c>
      <c r="N367" s="47">
        <f t="shared" ref="N367:O367" si="719">F367+H367</f>
        <v>0</v>
      </c>
      <c r="O367" s="47">
        <f t="shared" si="719"/>
        <v>0</v>
      </c>
      <c r="P367" s="48" t="str">
        <f t="shared" si="5"/>
        <v/>
      </c>
      <c r="Q367" s="47">
        <f t="shared" si="6"/>
        <v>0</v>
      </c>
      <c r="R367" s="49"/>
      <c r="S367" s="50"/>
      <c r="T367" s="50"/>
      <c r="U367" s="50"/>
      <c r="V367" s="50"/>
      <c r="W367" s="50"/>
      <c r="X367" s="50"/>
      <c r="Y367" s="50"/>
      <c r="Z367" s="50"/>
      <c r="AA367" s="50"/>
    </row>
    <row r="368" ht="18.75" customHeight="1">
      <c r="A368" s="41"/>
      <c r="B368" s="42" t="str">
        <f t="shared" si="7"/>
        <v/>
      </c>
      <c r="C368" s="43"/>
      <c r="D368" s="44" t="str">
        <f t="shared" si="204"/>
        <v/>
      </c>
      <c r="E368" s="45" t="str">
        <f t="shared" si="205"/>
        <v/>
      </c>
      <c r="F368" s="51"/>
      <c r="G368" s="51"/>
      <c r="H368" s="47">
        <f>SUMIF('Nhập'!$J$11:$J$19999,$C368,'Nhập'!$M$11:$M$19999)</f>
        <v>0</v>
      </c>
      <c r="I368" s="47">
        <f>SUMIF('Nhập'!$J$11:$J$19999,$C368,'Nhập'!$O$11:$O$19999)</f>
        <v>0</v>
      </c>
      <c r="J368" s="47">
        <f>SUMIF(Xuat!$I$11:$I$19999,$C368,Xuat!$K$11:$K$19999)</f>
        <v>0</v>
      </c>
      <c r="K368" s="47">
        <f>SUMIF(Xuat!$I$11:$I$19999,$C368,Xuat!$K$11:$K$19999)</f>
        <v>0</v>
      </c>
      <c r="L368" s="47">
        <f t="shared" ref="L368:M368" si="720">F368+H368-J368</f>
        <v>0</v>
      </c>
      <c r="M368" s="47">
        <f t="shared" si="720"/>
        <v>0</v>
      </c>
      <c r="N368" s="47">
        <f t="shared" ref="N368:O368" si="721">F368+H368</f>
        <v>0</v>
      </c>
      <c r="O368" s="47">
        <f t="shared" si="721"/>
        <v>0</v>
      </c>
      <c r="P368" s="48" t="str">
        <f t="shared" si="5"/>
        <v/>
      </c>
      <c r="Q368" s="47">
        <f t="shared" si="6"/>
        <v>0</v>
      </c>
      <c r="R368" s="49"/>
      <c r="S368" s="50"/>
      <c r="T368" s="50"/>
      <c r="U368" s="50"/>
      <c r="V368" s="50"/>
      <c r="W368" s="50"/>
      <c r="X368" s="50"/>
      <c r="Y368" s="50"/>
      <c r="Z368" s="50"/>
      <c r="AA368" s="50"/>
    </row>
    <row r="369" ht="18.75" customHeight="1">
      <c r="A369" s="41"/>
      <c r="B369" s="42" t="str">
        <f t="shared" si="7"/>
        <v/>
      </c>
      <c r="C369" s="43"/>
      <c r="D369" s="44" t="str">
        <f t="shared" si="204"/>
        <v/>
      </c>
      <c r="E369" s="45" t="str">
        <f t="shared" si="205"/>
        <v/>
      </c>
      <c r="F369" s="51"/>
      <c r="G369" s="51"/>
      <c r="H369" s="47">
        <f>SUMIF('Nhập'!$J$11:$J$19999,$C369,'Nhập'!$M$11:$M$19999)</f>
        <v>0</v>
      </c>
      <c r="I369" s="47">
        <f>SUMIF('Nhập'!$J$11:$J$19999,$C369,'Nhập'!$O$11:$O$19999)</f>
        <v>0</v>
      </c>
      <c r="J369" s="47">
        <f>SUMIF(Xuat!$I$11:$I$19999,$C369,Xuat!$K$11:$K$19999)</f>
        <v>0</v>
      </c>
      <c r="K369" s="47">
        <f>SUMIF(Xuat!$I$11:$I$19999,$C369,Xuat!$K$11:$K$19999)</f>
        <v>0</v>
      </c>
      <c r="L369" s="47">
        <f t="shared" ref="L369:M369" si="722">F369+H369-J369</f>
        <v>0</v>
      </c>
      <c r="M369" s="47">
        <f t="shared" si="722"/>
        <v>0</v>
      </c>
      <c r="N369" s="47">
        <f t="shared" ref="N369:O369" si="723">F369+H369</f>
        <v>0</v>
      </c>
      <c r="O369" s="47">
        <f t="shared" si="723"/>
        <v>0</v>
      </c>
      <c r="P369" s="48" t="str">
        <f t="shared" si="5"/>
        <v/>
      </c>
      <c r="Q369" s="47">
        <f t="shared" si="6"/>
        <v>0</v>
      </c>
      <c r="R369" s="49"/>
      <c r="S369" s="50"/>
      <c r="T369" s="50"/>
      <c r="U369" s="50"/>
      <c r="V369" s="50"/>
      <c r="W369" s="50"/>
      <c r="X369" s="50"/>
      <c r="Y369" s="50"/>
      <c r="Z369" s="50"/>
      <c r="AA369" s="50"/>
    </row>
    <row r="370" ht="18.75" customHeight="1">
      <c r="A370" s="41"/>
      <c r="B370" s="42" t="str">
        <f t="shared" si="7"/>
        <v/>
      </c>
      <c r="C370" s="43"/>
      <c r="D370" s="44" t="str">
        <f t="shared" si="204"/>
        <v/>
      </c>
      <c r="E370" s="45" t="str">
        <f t="shared" si="205"/>
        <v/>
      </c>
      <c r="F370" s="51"/>
      <c r="G370" s="51"/>
      <c r="H370" s="47">
        <f>SUMIF('Nhập'!$J$11:$J$19999,$C370,'Nhập'!$M$11:$M$19999)</f>
        <v>0</v>
      </c>
      <c r="I370" s="47">
        <f>SUMIF('Nhập'!$J$11:$J$19999,$C370,'Nhập'!$O$11:$O$19999)</f>
        <v>0</v>
      </c>
      <c r="J370" s="47">
        <f>SUMIF(Xuat!$I$11:$I$19999,$C370,Xuat!$K$11:$K$19999)</f>
        <v>0</v>
      </c>
      <c r="K370" s="47">
        <f>SUMIF(Xuat!$I$11:$I$19999,$C370,Xuat!$K$11:$K$19999)</f>
        <v>0</v>
      </c>
      <c r="L370" s="47">
        <f t="shared" ref="L370:M370" si="724">F370+H370-J370</f>
        <v>0</v>
      </c>
      <c r="M370" s="47">
        <f t="shared" si="724"/>
        <v>0</v>
      </c>
      <c r="N370" s="47">
        <f t="shared" ref="N370:O370" si="725">F370+H370</f>
        <v>0</v>
      </c>
      <c r="O370" s="47">
        <f t="shared" si="725"/>
        <v>0</v>
      </c>
      <c r="P370" s="48" t="str">
        <f t="shared" si="5"/>
        <v/>
      </c>
      <c r="Q370" s="47">
        <f t="shared" si="6"/>
        <v>0</v>
      </c>
      <c r="R370" s="49"/>
      <c r="S370" s="50"/>
      <c r="T370" s="50"/>
      <c r="U370" s="50"/>
      <c r="V370" s="50"/>
      <c r="W370" s="50"/>
      <c r="X370" s="50"/>
      <c r="Y370" s="50"/>
      <c r="Z370" s="50"/>
      <c r="AA370" s="50"/>
    </row>
    <row r="371" ht="18.75" customHeight="1">
      <c r="A371" s="41"/>
      <c r="B371" s="42" t="str">
        <f t="shared" si="7"/>
        <v/>
      </c>
      <c r="C371" s="43"/>
      <c r="D371" s="44" t="str">
        <f t="shared" si="204"/>
        <v/>
      </c>
      <c r="E371" s="45" t="str">
        <f t="shared" si="205"/>
        <v/>
      </c>
      <c r="F371" s="51"/>
      <c r="G371" s="51"/>
      <c r="H371" s="47">
        <f>SUMIF('Nhập'!$J$11:$J$19999,$C371,'Nhập'!$M$11:$M$19999)</f>
        <v>0</v>
      </c>
      <c r="I371" s="47">
        <f>SUMIF('Nhập'!$J$11:$J$19999,$C371,'Nhập'!$O$11:$O$19999)</f>
        <v>0</v>
      </c>
      <c r="J371" s="47">
        <f>SUMIF(Xuat!$I$11:$I$19999,$C371,Xuat!$K$11:$K$19999)</f>
        <v>0</v>
      </c>
      <c r="K371" s="47">
        <f>SUMIF(Xuat!$I$11:$I$19999,$C371,Xuat!$K$11:$K$19999)</f>
        <v>0</v>
      </c>
      <c r="L371" s="47">
        <f t="shared" ref="L371:M371" si="726">F371+H371-J371</f>
        <v>0</v>
      </c>
      <c r="M371" s="47">
        <f t="shared" si="726"/>
        <v>0</v>
      </c>
      <c r="N371" s="47">
        <f t="shared" ref="N371:O371" si="727">F371+H371</f>
        <v>0</v>
      </c>
      <c r="O371" s="47">
        <f t="shared" si="727"/>
        <v>0</v>
      </c>
      <c r="P371" s="48" t="str">
        <f t="shared" si="5"/>
        <v/>
      </c>
      <c r="Q371" s="47">
        <f t="shared" si="6"/>
        <v>0</v>
      </c>
      <c r="R371" s="49"/>
      <c r="S371" s="50"/>
      <c r="T371" s="50"/>
      <c r="U371" s="50"/>
      <c r="V371" s="50"/>
      <c r="W371" s="50"/>
      <c r="X371" s="50"/>
      <c r="Y371" s="50"/>
      <c r="Z371" s="50"/>
      <c r="AA371" s="50"/>
    </row>
    <row r="372" ht="18.75" customHeight="1">
      <c r="A372" s="41"/>
      <c r="B372" s="42" t="str">
        <f t="shared" si="7"/>
        <v/>
      </c>
      <c r="C372" s="43"/>
      <c r="D372" s="44" t="str">
        <f t="shared" si="204"/>
        <v/>
      </c>
      <c r="E372" s="45" t="str">
        <f t="shared" si="205"/>
        <v/>
      </c>
      <c r="F372" s="51"/>
      <c r="G372" s="51"/>
      <c r="H372" s="47">
        <f>SUMIF('Nhập'!$J$11:$J$19999,$C372,'Nhập'!$M$11:$M$19999)</f>
        <v>0</v>
      </c>
      <c r="I372" s="47">
        <f>SUMIF('Nhập'!$J$11:$J$19999,$C372,'Nhập'!$O$11:$O$19999)</f>
        <v>0</v>
      </c>
      <c r="J372" s="47">
        <f>SUMIF(Xuat!$I$11:$I$19999,$C372,Xuat!$K$11:$K$19999)</f>
        <v>0</v>
      </c>
      <c r="K372" s="47">
        <f>SUMIF(Xuat!$I$11:$I$19999,$C372,Xuat!$K$11:$K$19999)</f>
        <v>0</v>
      </c>
      <c r="L372" s="47">
        <f t="shared" ref="L372:M372" si="728">F372+H372-J372</f>
        <v>0</v>
      </c>
      <c r="M372" s="47">
        <f t="shared" si="728"/>
        <v>0</v>
      </c>
      <c r="N372" s="47">
        <f t="shared" ref="N372:O372" si="729">F372+H372</f>
        <v>0</v>
      </c>
      <c r="O372" s="47">
        <f t="shared" si="729"/>
        <v>0</v>
      </c>
      <c r="P372" s="48" t="str">
        <f t="shared" si="5"/>
        <v/>
      </c>
      <c r="Q372" s="47">
        <f t="shared" si="6"/>
        <v>0</v>
      </c>
      <c r="R372" s="49"/>
      <c r="S372" s="50"/>
      <c r="T372" s="50"/>
      <c r="U372" s="50"/>
      <c r="V372" s="50"/>
      <c r="W372" s="50"/>
      <c r="X372" s="50"/>
      <c r="Y372" s="50"/>
      <c r="Z372" s="50"/>
      <c r="AA372" s="50"/>
    </row>
    <row r="373" ht="18.75" customHeight="1">
      <c r="A373" s="41"/>
      <c r="B373" s="42" t="str">
        <f t="shared" si="7"/>
        <v/>
      </c>
      <c r="C373" s="43"/>
      <c r="D373" s="44" t="str">
        <f t="shared" si="204"/>
        <v/>
      </c>
      <c r="E373" s="45" t="str">
        <f t="shared" si="205"/>
        <v/>
      </c>
      <c r="F373" s="51"/>
      <c r="G373" s="51"/>
      <c r="H373" s="47">
        <f>SUMIF('Nhập'!$J$11:$J$19999,$C373,'Nhập'!$M$11:$M$19999)</f>
        <v>0</v>
      </c>
      <c r="I373" s="47">
        <f>SUMIF('Nhập'!$J$11:$J$19999,$C373,'Nhập'!$O$11:$O$19999)</f>
        <v>0</v>
      </c>
      <c r="J373" s="47">
        <f>SUMIF(Xuat!$I$11:$I$19999,$C373,Xuat!$K$11:$K$19999)</f>
        <v>0</v>
      </c>
      <c r="K373" s="47">
        <f>SUMIF(Xuat!$I$11:$I$19999,$C373,Xuat!$K$11:$K$19999)</f>
        <v>0</v>
      </c>
      <c r="L373" s="47">
        <f t="shared" ref="L373:M373" si="730">F373+H373-J373</f>
        <v>0</v>
      </c>
      <c r="M373" s="47">
        <f t="shared" si="730"/>
        <v>0</v>
      </c>
      <c r="N373" s="47">
        <f t="shared" ref="N373:O373" si="731">F373+H373</f>
        <v>0</v>
      </c>
      <c r="O373" s="47">
        <f t="shared" si="731"/>
        <v>0</v>
      </c>
      <c r="P373" s="48" t="str">
        <f t="shared" si="5"/>
        <v/>
      </c>
      <c r="Q373" s="47">
        <f t="shared" si="6"/>
        <v>0</v>
      </c>
      <c r="R373" s="49"/>
      <c r="S373" s="50"/>
      <c r="T373" s="50"/>
      <c r="U373" s="50"/>
      <c r="V373" s="50"/>
      <c r="W373" s="50"/>
      <c r="X373" s="50"/>
      <c r="Y373" s="50"/>
      <c r="Z373" s="50"/>
      <c r="AA373" s="50"/>
    </row>
    <row r="374" ht="18.75" customHeight="1">
      <c r="A374" s="41"/>
      <c r="B374" s="42" t="str">
        <f t="shared" si="7"/>
        <v/>
      </c>
      <c r="C374" s="43"/>
      <c r="D374" s="44" t="str">
        <f t="shared" si="204"/>
        <v/>
      </c>
      <c r="E374" s="45" t="str">
        <f t="shared" si="205"/>
        <v/>
      </c>
      <c r="F374" s="51"/>
      <c r="G374" s="51"/>
      <c r="H374" s="47">
        <f>SUMIF('Nhập'!$J$11:$J$19999,$C374,'Nhập'!$M$11:$M$19999)</f>
        <v>0</v>
      </c>
      <c r="I374" s="47">
        <f>SUMIF('Nhập'!$J$11:$J$19999,$C374,'Nhập'!$O$11:$O$19999)</f>
        <v>0</v>
      </c>
      <c r="J374" s="47">
        <f>SUMIF(Xuat!$I$11:$I$19999,$C374,Xuat!$K$11:$K$19999)</f>
        <v>0</v>
      </c>
      <c r="K374" s="47">
        <f>SUMIF(Xuat!$I$11:$I$19999,$C374,Xuat!$K$11:$K$19999)</f>
        <v>0</v>
      </c>
      <c r="L374" s="47">
        <f t="shared" ref="L374:M374" si="732">F374+H374-J374</f>
        <v>0</v>
      </c>
      <c r="M374" s="47">
        <f t="shared" si="732"/>
        <v>0</v>
      </c>
      <c r="N374" s="47">
        <f t="shared" ref="N374:O374" si="733">F374+H374</f>
        <v>0</v>
      </c>
      <c r="O374" s="47">
        <f t="shared" si="733"/>
        <v>0</v>
      </c>
      <c r="P374" s="48" t="str">
        <f t="shared" si="5"/>
        <v/>
      </c>
      <c r="Q374" s="47">
        <f t="shared" si="6"/>
        <v>0</v>
      </c>
      <c r="R374" s="49"/>
      <c r="S374" s="50"/>
      <c r="T374" s="50"/>
      <c r="U374" s="50"/>
      <c r="V374" s="50"/>
      <c r="W374" s="50"/>
      <c r="X374" s="50"/>
      <c r="Y374" s="50"/>
      <c r="Z374" s="50"/>
      <c r="AA374" s="50"/>
    </row>
    <row r="375" ht="18.75" customHeight="1">
      <c r="A375" s="41"/>
      <c r="B375" s="42" t="str">
        <f t="shared" si="7"/>
        <v/>
      </c>
      <c r="C375" s="43"/>
      <c r="D375" s="44" t="str">
        <f t="shared" si="204"/>
        <v/>
      </c>
      <c r="E375" s="45" t="str">
        <f t="shared" si="205"/>
        <v/>
      </c>
      <c r="F375" s="51"/>
      <c r="G375" s="51"/>
      <c r="H375" s="47">
        <f>SUMIF('Nhập'!$J$11:$J$19999,$C375,'Nhập'!$M$11:$M$19999)</f>
        <v>0</v>
      </c>
      <c r="I375" s="47">
        <f>SUMIF('Nhập'!$J$11:$J$19999,$C375,'Nhập'!$O$11:$O$19999)</f>
        <v>0</v>
      </c>
      <c r="J375" s="47">
        <f>SUMIF(Xuat!$I$11:$I$19999,$C375,Xuat!$K$11:$K$19999)</f>
        <v>0</v>
      </c>
      <c r="K375" s="47">
        <f>SUMIF(Xuat!$I$11:$I$19999,$C375,Xuat!$K$11:$K$19999)</f>
        <v>0</v>
      </c>
      <c r="L375" s="47">
        <f t="shared" ref="L375:M375" si="734">F375+H375-J375</f>
        <v>0</v>
      </c>
      <c r="M375" s="47">
        <f t="shared" si="734"/>
        <v>0</v>
      </c>
      <c r="N375" s="47">
        <f t="shared" ref="N375:O375" si="735">F375+H375</f>
        <v>0</v>
      </c>
      <c r="O375" s="47">
        <f t="shared" si="735"/>
        <v>0</v>
      </c>
      <c r="P375" s="48" t="str">
        <f t="shared" si="5"/>
        <v/>
      </c>
      <c r="Q375" s="47">
        <f t="shared" si="6"/>
        <v>0</v>
      </c>
      <c r="R375" s="49"/>
      <c r="S375" s="50"/>
      <c r="T375" s="50"/>
      <c r="U375" s="50"/>
      <c r="V375" s="50"/>
      <c r="W375" s="50"/>
      <c r="X375" s="50"/>
      <c r="Y375" s="50"/>
      <c r="Z375" s="50"/>
      <c r="AA375" s="50"/>
    </row>
    <row r="376" ht="18.75" customHeight="1">
      <c r="A376" s="41"/>
      <c r="B376" s="42" t="str">
        <f t="shared" si="7"/>
        <v/>
      </c>
      <c r="C376" s="43"/>
      <c r="D376" s="44" t="str">
        <f t="shared" si="204"/>
        <v/>
      </c>
      <c r="E376" s="45" t="str">
        <f t="shared" si="205"/>
        <v/>
      </c>
      <c r="F376" s="51"/>
      <c r="G376" s="51"/>
      <c r="H376" s="47">
        <f>SUMIF('Nhập'!$J$11:$J$19999,$C376,'Nhập'!$M$11:$M$19999)</f>
        <v>0</v>
      </c>
      <c r="I376" s="47">
        <f>SUMIF('Nhập'!$J$11:$J$19999,$C376,'Nhập'!$O$11:$O$19999)</f>
        <v>0</v>
      </c>
      <c r="J376" s="47">
        <f>SUMIF(Xuat!$I$11:$I$19999,$C376,Xuat!$K$11:$K$19999)</f>
        <v>0</v>
      </c>
      <c r="K376" s="47">
        <f>SUMIF(Xuat!$I$11:$I$19999,$C376,Xuat!$K$11:$K$19999)</f>
        <v>0</v>
      </c>
      <c r="L376" s="47">
        <f t="shared" ref="L376:M376" si="736">F376+H376-J376</f>
        <v>0</v>
      </c>
      <c r="M376" s="47">
        <f t="shared" si="736"/>
        <v>0</v>
      </c>
      <c r="N376" s="47">
        <f t="shared" ref="N376:O376" si="737">F376+H376</f>
        <v>0</v>
      </c>
      <c r="O376" s="47">
        <f t="shared" si="737"/>
        <v>0</v>
      </c>
      <c r="P376" s="48" t="str">
        <f t="shared" si="5"/>
        <v/>
      </c>
      <c r="Q376" s="47">
        <f t="shared" si="6"/>
        <v>0</v>
      </c>
      <c r="R376" s="49"/>
      <c r="S376" s="50"/>
      <c r="T376" s="50"/>
      <c r="U376" s="50"/>
      <c r="V376" s="50"/>
      <c r="W376" s="50"/>
      <c r="X376" s="50"/>
      <c r="Y376" s="50"/>
      <c r="Z376" s="50"/>
      <c r="AA376" s="50"/>
    </row>
    <row r="377" ht="18.75" customHeight="1">
      <c r="A377" s="41"/>
      <c r="B377" s="42" t="str">
        <f t="shared" si="7"/>
        <v/>
      </c>
      <c r="C377" s="43"/>
      <c r="D377" s="44" t="str">
        <f t="shared" si="204"/>
        <v/>
      </c>
      <c r="E377" s="45" t="str">
        <f t="shared" si="205"/>
        <v/>
      </c>
      <c r="F377" s="51"/>
      <c r="G377" s="51"/>
      <c r="H377" s="47">
        <f>SUMIF('Nhập'!$J$11:$J$19999,$C377,'Nhập'!$M$11:$M$19999)</f>
        <v>0</v>
      </c>
      <c r="I377" s="47">
        <f>SUMIF('Nhập'!$J$11:$J$19999,$C377,'Nhập'!$O$11:$O$19999)</f>
        <v>0</v>
      </c>
      <c r="J377" s="47">
        <f>SUMIF(Xuat!$I$11:$I$19999,$C377,Xuat!$K$11:$K$19999)</f>
        <v>0</v>
      </c>
      <c r="K377" s="47">
        <f>SUMIF(Xuat!$I$11:$I$19999,$C377,Xuat!$K$11:$K$19999)</f>
        <v>0</v>
      </c>
      <c r="L377" s="47">
        <f t="shared" ref="L377:M377" si="738">F377+H377-J377</f>
        <v>0</v>
      </c>
      <c r="M377" s="47">
        <f t="shared" si="738"/>
        <v>0</v>
      </c>
      <c r="N377" s="47">
        <f t="shared" ref="N377:O377" si="739">F377+H377</f>
        <v>0</v>
      </c>
      <c r="O377" s="47">
        <f t="shared" si="739"/>
        <v>0</v>
      </c>
      <c r="P377" s="48" t="str">
        <f t="shared" si="5"/>
        <v/>
      </c>
      <c r="Q377" s="47">
        <f t="shared" si="6"/>
        <v>0</v>
      </c>
      <c r="R377" s="49"/>
      <c r="S377" s="50"/>
      <c r="T377" s="50"/>
      <c r="U377" s="50"/>
      <c r="V377" s="50"/>
      <c r="W377" s="50"/>
      <c r="X377" s="50"/>
      <c r="Y377" s="50"/>
      <c r="Z377" s="50"/>
      <c r="AA377" s="50"/>
    </row>
    <row r="378" ht="18.75" customHeight="1">
      <c r="A378" s="41"/>
      <c r="B378" s="42" t="str">
        <f t="shared" si="7"/>
        <v/>
      </c>
      <c r="C378" s="43"/>
      <c r="D378" s="44" t="str">
        <f t="shared" si="204"/>
        <v/>
      </c>
      <c r="E378" s="45" t="str">
        <f t="shared" si="205"/>
        <v/>
      </c>
      <c r="F378" s="51"/>
      <c r="G378" s="51"/>
      <c r="H378" s="47">
        <f>SUMIF('Nhập'!$J$11:$J$19999,$C378,'Nhập'!$M$11:$M$19999)</f>
        <v>0</v>
      </c>
      <c r="I378" s="47">
        <f>SUMIF('Nhập'!$J$11:$J$19999,$C378,'Nhập'!$O$11:$O$19999)</f>
        <v>0</v>
      </c>
      <c r="J378" s="47">
        <f>SUMIF(Xuat!$I$11:$I$19999,$C378,Xuat!$K$11:$K$19999)</f>
        <v>0</v>
      </c>
      <c r="K378" s="47">
        <f>SUMIF(Xuat!$I$11:$I$19999,$C378,Xuat!$K$11:$K$19999)</f>
        <v>0</v>
      </c>
      <c r="L378" s="47">
        <f t="shared" ref="L378:M378" si="740">F378+H378-J378</f>
        <v>0</v>
      </c>
      <c r="M378" s="47">
        <f t="shared" si="740"/>
        <v>0</v>
      </c>
      <c r="N378" s="47">
        <f t="shared" ref="N378:O378" si="741">F378+H378</f>
        <v>0</v>
      </c>
      <c r="O378" s="47">
        <f t="shared" si="741"/>
        <v>0</v>
      </c>
      <c r="P378" s="48" t="str">
        <f t="shared" si="5"/>
        <v/>
      </c>
      <c r="Q378" s="47">
        <f t="shared" si="6"/>
        <v>0</v>
      </c>
      <c r="R378" s="49"/>
      <c r="S378" s="50"/>
      <c r="T378" s="50"/>
      <c r="U378" s="50"/>
      <c r="V378" s="50"/>
      <c r="W378" s="50"/>
      <c r="X378" s="50"/>
      <c r="Y378" s="50"/>
      <c r="Z378" s="50"/>
      <c r="AA378" s="50"/>
    </row>
    <row r="379" ht="18.75" customHeight="1">
      <c r="A379" s="41"/>
      <c r="B379" s="42" t="str">
        <f t="shared" si="7"/>
        <v/>
      </c>
      <c r="C379" s="43"/>
      <c r="D379" s="44" t="str">
        <f t="shared" si="204"/>
        <v/>
      </c>
      <c r="E379" s="45" t="str">
        <f t="shared" si="205"/>
        <v/>
      </c>
      <c r="F379" s="51"/>
      <c r="G379" s="51"/>
      <c r="H379" s="47">
        <f>SUMIF('Nhập'!$J$11:$J$19999,$C379,'Nhập'!$M$11:$M$19999)</f>
        <v>0</v>
      </c>
      <c r="I379" s="47">
        <f>SUMIF('Nhập'!$J$11:$J$19999,$C379,'Nhập'!$O$11:$O$19999)</f>
        <v>0</v>
      </c>
      <c r="J379" s="47">
        <f>SUMIF(Xuat!$I$11:$I$19999,$C379,Xuat!$K$11:$K$19999)</f>
        <v>0</v>
      </c>
      <c r="K379" s="47">
        <f>SUMIF(Xuat!$I$11:$I$19999,$C379,Xuat!$K$11:$K$19999)</f>
        <v>0</v>
      </c>
      <c r="L379" s="47">
        <f t="shared" ref="L379:M379" si="742">F379+H379-J379</f>
        <v>0</v>
      </c>
      <c r="M379" s="47">
        <f t="shared" si="742"/>
        <v>0</v>
      </c>
      <c r="N379" s="47">
        <f t="shared" ref="N379:O379" si="743">F379+H379</f>
        <v>0</v>
      </c>
      <c r="O379" s="47">
        <f t="shared" si="743"/>
        <v>0</v>
      </c>
      <c r="P379" s="48" t="str">
        <f t="shared" si="5"/>
        <v/>
      </c>
      <c r="Q379" s="47">
        <f t="shared" si="6"/>
        <v>0</v>
      </c>
      <c r="R379" s="49"/>
      <c r="S379" s="50"/>
      <c r="T379" s="50"/>
      <c r="U379" s="50"/>
      <c r="V379" s="50"/>
      <c r="W379" s="50"/>
      <c r="X379" s="50"/>
      <c r="Y379" s="50"/>
      <c r="Z379" s="50"/>
      <c r="AA379" s="50"/>
    </row>
    <row r="380" ht="18.75" customHeight="1">
      <c r="A380" s="41"/>
      <c r="B380" s="42" t="str">
        <f t="shared" si="7"/>
        <v/>
      </c>
      <c r="C380" s="43"/>
      <c r="D380" s="44" t="str">
        <f t="shared" si="204"/>
        <v/>
      </c>
      <c r="E380" s="45" t="str">
        <f t="shared" si="205"/>
        <v/>
      </c>
      <c r="F380" s="51"/>
      <c r="G380" s="51"/>
      <c r="H380" s="47">
        <f>SUMIF('Nhập'!$J$11:$J$19999,$C380,'Nhập'!$M$11:$M$19999)</f>
        <v>0</v>
      </c>
      <c r="I380" s="47">
        <f>SUMIF('Nhập'!$J$11:$J$19999,$C380,'Nhập'!$O$11:$O$19999)</f>
        <v>0</v>
      </c>
      <c r="J380" s="47">
        <f>SUMIF(Xuat!$I$11:$I$19999,$C380,Xuat!$K$11:$K$19999)</f>
        <v>0</v>
      </c>
      <c r="K380" s="47">
        <f>SUMIF(Xuat!$I$11:$I$19999,$C380,Xuat!$K$11:$K$19999)</f>
        <v>0</v>
      </c>
      <c r="L380" s="47">
        <f t="shared" ref="L380:M380" si="744">F380+H380-J380</f>
        <v>0</v>
      </c>
      <c r="M380" s="47">
        <f t="shared" si="744"/>
        <v>0</v>
      </c>
      <c r="N380" s="47">
        <f t="shared" ref="N380:O380" si="745">F380+H380</f>
        <v>0</v>
      </c>
      <c r="O380" s="47">
        <f t="shared" si="745"/>
        <v>0</v>
      </c>
      <c r="P380" s="48" t="str">
        <f t="shared" si="5"/>
        <v/>
      </c>
      <c r="Q380" s="47">
        <f t="shared" si="6"/>
        <v>0</v>
      </c>
      <c r="R380" s="49"/>
      <c r="S380" s="50"/>
      <c r="T380" s="50"/>
      <c r="U380" s="50"/>
      <c r="V380" s="50"/>
      <c r="W380" s="50"/>
      <c r="X380" s="50"/>
      <c r="Y380" s="50"/>
      <c r="Z380" s="50"/>
      <c r="AA380" s="50"/>
    </row>
    <row r="381" ht="18.75" customHeight="1">
      <c r="A381" s="41"/>
      <c r="B381" s="42" t="str">
        <f t="shared" si="7"/>
        <v/>
      </c>
      <c r="C381" s="43"/>
      <c r="D381" s="44" t="str">
        <f t="shared" si="204"/>
        <v/>
      </c>
      <c r="E381" s="45" t="str">
        <f t="shared" si="205"/>
        <v/>
      </c>
      <c r="F381" s="51"/>
      <c r="G381" s="51"/>
      <c r="H381" s="47">
        <f>SUMIF('Nhập'!$J$11:$J$19999,$C381,'Nhập'!$M$11:$M$19999)</f>
        <v>0</v>
      </c>
      <c r="I381" s="47">
        <f>SUMIF('Nhập'!$J$11:$J$19999,$C381,'Nhập'!$O$11:$O$19999)</f>
        <v>0</v>
      </c>
      <c r="J381" s="47">
        <f>SUMIF(Xuat!$I$11:$I$19999,$C381,Xuat!$K$11:$K$19999)</f>
        <v>0</v>
      </c>
      <c r="K381" s="47">
        <f>SUMIF(Xuat!$I$11:$I$19999,$C381,Xuat!$K$11:$K$19999)</f>
        <v>0</v>
      </c>
      <c r="L381" s="47">
        <f t="shared" ref="L381:M381" si="746">F381+H381-J381</f>
        <v>0</v>
      </c>
      <c r="M381" s="47">
        <f t="shared" si="746"/>
        <v>0</v>
      </c>
      <c r="N381" s="47">
        <f t="shared" ref="N381:O381" si="747">F381+H381</f>
        <v>0</v>
      </c>
      <c r="O381" s="47">
        <f t="shared" si="747"/>
        <v>0</v>
      </c>
      <c r="P381" s="48" t="str">
        <f t="shared" si="5"/>
        <v/>
      </c>
      <c r="Q381" s="47">
        <f t="shared" si="6"/>
        <v>0</v>
      </c>
      <c r="R381" s="49"/>
      <c r="S381" s="50"/>
      <c r="T381" s="50"/>
      <c r="U381" s="50"/>
      <c r="V381" s="50"/>
      <c r="W381" s="50"/>
      <c r="X381" s="50"/>
      <c r="Y381" s="50"/>
      <c r="Z381" s="50"/>
      <c r="AA381" s="50"/>
    </row>
    <row r="382" ht="18.75" customHeight="1">
      <c r="A382" s="41"/>
      <c r="B382" s="42" t="str">
        <f t="shared" si="7"/>
        <v/>
      </c>
      <c r="C382" s="43"/>
      <c r="D382" s="44" t="str">
        <f t="shared" si="204"/>
        <v/>
      </c>
      <c r="E382" s="45" t="str">
        <f t="shared" si="205"/>
        <v/>
      </c>
      <c r="F382" s="51"/>
      <c r="G382" s="51"/>
      <c r="H382" s="47">
        <f>SUMIF('Nhập'!$J$11:$J$19999,$C382,'Nhập'!$M$11:$M$19999)</f>
        <v>0</v>
      </c>
      <c r="I382" s="47">
        <f>SUMIF('Nhập'!$J$11:$J$19999,$C382,'Nhập'!$O$11:$O$19999)</f>
        <v>0</v>
      </c>
      <c r="J382" s="47">
        <f>SUMIF(Xuat!$I$11:$I$19999,$C382,Xuat!$K$11:$K$19999)</f>
        <v>0</v>
      </c>
      <c r="K382" s="47">
        <f>SUMIF(Xuat!$I$11:$I$19999,$C382,Xuat!$K$11:$K$19999)</f>
        <v>0</v>
      </c>
      <c r="L382" s="47">
        <f t="shared" ref="L382:M382" si="748">F382+H382-J382</f>
        <v>0</v>
      </c>
      <c r="M382" s="47">
        <f t="shared" si="748"/>
        <v>0</v>
      </c>
      <c r="N382" s="47">
        <f t="shared" ref="N382:O382" si="749">F382+H382</f>
        <v>0</v>
      </c>
      <c r="O382" s="47">
        <f t="shared" si="749"/>
        <v>0</v>
      </c>
      <c r="P382" s="48" t="str">
        <f t="shared" si="5"/>
        <v/>
      </c>
      <c r="Q382" s="47">
        <f t="shared" si="6"/>
        <v>0</v>
      </c>
      <c r="R382" s="49"/>
      <c r="S382" s="50"/>
      <c r="T382" s="50"/>
      <c r="U382" s="50"/>
      <c r="V382" s="50"/>
      <c r="W382" s="50"/>
      <c r="X382" s="50"/>
      <c r="Y382" s="50"/>
      <c r="Z382" s="50"/>
      <c r="AA382" s="50"/>
    </row>
    <row r="383" ht="18.75" customHeight="1">
      <c r="A383" s="41"/>
      <c r="B383" s="42" t="str">
        <f t="shared" si="7"/>
        <v/>
      </c>
      <c r="C383" s="43"/>
      <c r="D383" s="44" t="str">
        <f t="shared" si="204"/>
        <v/>
      </c>
      <c r="E383" s="45" t="str">
        <f t="shared" si="205"/>
        <v/>
      </c>
      <c r="F383" s="51"/>
      <c r="G383" s="51"/>
      <c r="H383" s="47">
        <f>SUMIF('Nhập'!$J$11:$J$19999,$C383,'Nhập'!$M$11:$M$19999)</f>
        <v>0</v>
      </c>
      <c r="I383" s="47">
        <f>SUMIF('Nhập'!$J$11:$J$19999,$C383,'Nhập'!$O$11:$O$19999)</f>
        <v>0</v>
      </c>
      <c r="J383" s="47">
        <f>SUMIF(Xuat!$I$11:$I$19999,$C383,Xuat!$K$11:$K$19999)</f>
        <v>0</v>
      </c>
      <c r="K383" s="47">
        <f>SUMIF(Xuat!$I$11:$I$19999,$C383,Xuat!$K$11:$K$19999)</f>
        <v>0</v>
      </c>
      <c r="L383" s="47">
        <f t="shared" ref="L383:M383" si="750">F383+H383-J383</f>
        <v>0</v>
      </c>
      <c r="M383" s="47">
        <f t="shared" si="750"/>
        <v>0</v>
      </c>
      <c r="N383" s="47">
        <f t="shared" ref="N383:O383" si="751">F383+H383</f>
        <v>0</v>
      </c>
      <c r="O383" s="47">
        <f t="shared" si="751"/>
        <v>0</v>
      </c>
      <c r="P383" s="48" t="str">
        <f t="shared" si="5"/>
        <v/>
      </c>
      <c r="Q383" s="47">
        <f t="shared" si="6"/>
        <v>0</v>
      </c>
      <c r="R383" s="49"/>
      <c r="S383" s="50"/>
      <c r="T383" s="50"/>
      <c r="U383" s="50"/>
      <c r="V383" s="50"/>
      <c r="W383" s="50"/>
      <c r="X383" s="50"/>
      <c r="Y383" s="50"/>
      <c r="Z383" s="50"/>
      <c r="AA383" s="50"/>
    </row>
    <row r="384" ht="18.75" customHeight="1">
      <c r="A384" s="41"/>
      <c r="B384" s="42" t="str">
        <f t="shared" si="7"/>
        <v/>
      </c>
      <c r="C384" s="43"/>
      <c r="D384" s="44" t="str">
        <f t="shared" si="204"/>
        <v/>
      </c>
      <c r="E384" s="45" t="str">
        <f t="shared" si="205"/>
        <v/>
      </c>
      <c r="F384" s="51"/>
      <c r="G384" s="51"/>
      <c r="H384" s="47">
        <f>SUMIF('Nhập'!$J$11:$J$19999,$C384,'Nhập'!$M$11:$M$19999)</f>
        <v>0</v>
      </c>
      <c r="I384" s="47">
        <f>SUMIF('Nhập'!$J$11:$J$19999,$C384,'Nhập'!$O$11:$O$19999)</f>
        <v>0</v>
      </c>
      <c r="J384" s="47">
        <f>SUMIF(Xuat!$I$11:$I$19999,$C384,Xuat!$K$11:$K$19999)</f>
        <v>0</v>
      </c>
      <c r="K384" s="47">
        <f>SUMIF(Xuat!$I$11:$I$19999,$C384,Xuat!$K$11:$K$19999)</f>
        <v>0</v>
      </c>
      <c r="L384" s="47">
        <f t="shared" ref="L384:M384" si="752">F384+H384-J384</f>
        <v>0</v>
      </c>
      <c r="M384" s="47">
        <f t="shared" si="752"/>
        <v>0</v>
      </c>
      <c r="N384" s="47">
        <f t="shared" ref="N384:O384" si="753">F384+H384</f>
        <v>0</v>
      </c>
      <c r="O384" s="47">
        <f t="shared" si="753"/>
        <v>0</v>
      </c>
      <c r="P384" s="48" t="str">
        <f t="shared" si="5"/>
        <v/>
      </c>
      <c r="Q384" s="47">
        <f t="shared" si="6"/>
        <v>0</v>
      </c>
      <c r="R384" s="49"/>
      <c r="S384" s="50"/>
      <c r="T384" s="50"/>
      <c r="U384" s="50"/>
      <c r="V384" s="50"/>
      <c r="W384" s="50"/>
      <c r="X384" s="50"/>
      <c r="Y384" s="50"/>
      <c r="Z384" s="50"/>
      <c r="AA384" s="50"/>
    </row>
    <row r="385" ht="18.75" customHeight="1">
      <c r="A385" s="41"/>
      <c r="B385" s="42" t="str">
        <f t="shared" si="7"/>
        <v/>
      </c>
      <c r="C385" s="43"/>
      <c r="D385" s="44" t="str">
        <f t="shared" si="204"/>
        <v/>
      </c>
      <c r="E385" s="45" t="str">
        <f t="shared" si="205"/>
        <v/>
      </c>
      <c r="F385" s="51"/>
      <c r="G385" s="51"/>
      <c r="H385" s="47">
        <f>SUMIF('Nhập'!$J$11:$J$19999,$C385,'Nhập'!$M$11:$M$19999)</f>
        <v>0</v>
      </c>
      <c r="I385" s="47">
        <f>SUMIF('Nhập'!$J$11:$J$19999,$C385,'Nhập'!$O$11:$O$19999)</f>
        <v>0</v>
      </c>
      <c r="J385" s="47">
        <f>SUMIF(Xuat!$I$11:$I$19999,$C385,Xuat!$K$11:$K$19999)</f>
        <v>0</v>
      </c>
      <c r="K385" s="47">
        <f>SUMIF(Xuat!$I$11:$I$19999,$C385,Xuat!$K$11:$K$19999)</f>
        <v>0</v>
      </c>
      <c r="L385" s="47">
        <f t="shared" ref="L385:M385" si="754">F385+H385-J385</f>
        <v>0</v>
      </c>
      <c r="M385" s="47">
        <f t="shared" si="754"/>
        <v>0</v>
      </c>
      <c r="N385" s="47">
        <f t="shared" ref="N385:O385" si="755">F385+H385</f>
        <v>0</v>
      </c>
      <c r="O385" s="47">
        <f t="shared" si="755"/>
        <v>0</v>
      </c>
      <c r="P385" s="48" t="str">
        <f t="shared" si="5"/>
        <v/>
      </c>
      <c r="Q385" s="47">
        <f t="shared" si="6"/>
        <v>0</v>
      </c>
      <c r="R385" s="49"/>
      <c r="S385" s="50"/>
      <c r="T385" s="50"/>
      <c r="U385" s="50"/>
      <c r="V385" s="50"/>
      <c r="W385" s="50"/>
      <c r="X385" s="50"/>
      <c r="Y385" s="50"/>
      <c r="Z385" s="50"/>
      <c r="AA385" s="50"/>
    </row>
    <row r="386" ht="18.75" customHeight="1">
      <c r="A386" s="41"/>
      <c r="B386" s="42" t="str">
        <f t="shared" si="7"/>
        <v/>
      </c>
      <c r="C386" s="43"/>
      <c r="D386" s="44" t="str">
        <f t="shared" si="204"/>
        <v/>
      </c>
      <c r="E386" s="45" t="str">
        <f t="shared" si="205"/>
        <v/>
      </c>
      <c r="F386" s="51"/>
      <c r="G386" s="51"/>
      <c r="H386" s="47">
        <f>SUMIF('Nhập'!$J$11:$J$19999,$C386,'Nhập'!$M$11:$M$19999)</f>
        <v>0</v>
      </c>
      <c r="I386" s="47">
        <f>SUMIF('Nhập'!$J$11:$J$19999,$C386,'Nhập'!$O$11:$O$19999)</f>
        <v>0</v>
      </c>
      <c r="J386" s="47">
        <f>SUMIF(Xuat!$I$11:$I$19999,$C386,Xuat!$K$11:$K$19999)</f>
        <v>0</v>
      </c>
      <c r="K386" s="47">
        <f>SUMIF(Xuat!$I$11:$I$19999,$C386,Xuat!$K$11:$K$19999)</f>
        <v>0</v>
      </c>
      <c r="L386" s="47">
        <f t="shared" ref="L386:M386" si="756">F386+H386-J386</f>
        <v>0</v>
      </c>
      <c r="M386" s="47">
        <f t="shared" si="756"/>
        <v>0</v>
      </c>
      <c r="N386" s="47">
        <f t="shared" ref="N386:O386" si="757">F386+H386</f>
        <v>0</v>
      </c>
      <c r="O386" s="47">
        <f t="shared" si="757"/>
        <v>0</v>
      </c>
      <c r="P386" s="48" t="str">
        <f t="shared" si="5"/>
        <v/>
      </c>
      <c r="Q386" s="47">
        <f t="shared" si="6"/>
        <v>0</v>
      </c>
      <c r="R386" s="49"/>
      <c r="S386" s="50"/>
      <c r="T386" s="50"/>
      <c r="U386" s="50"/>
      <c r="V386" s="50"/>
      <c r="W386" s="50"/>
      <c r="X386" s="50"/>
      <c r="Y386" s="50"/>
      <c r="Z386" s="50"/>
      <c r="AA386" s="50"/>
    </row>
    <row r="387" ht="18.75" customHeight="1">
      <c r="A387" s="41"/>
      <c r="B387" s="42" t="str">
        <f t="shared" si="7"/>
        <v/>
      </c>
      <c r="C387" s="43"/>
      <c r="D387" s="44" t="str">
        <f t="shared" si="204"/>
        <v/>
      </c>
      <c r="E387" s="45" t="str">
        <f t="shared" si="205"/>
        <v/>
      </c>
      <c r="F387" s="51"/>
      <c r="G387" s="51"/>
      <c r="H387" s="47">
        <f>SUMIF('Nhập'!$J$11:$J$19999,$C387,'Nhập'!$M$11:$M$19999)</f>
        <v>0</v>
      </c>
      <c r="I387" s="47">
        <f>SUMIF('Nhập'!$J$11:$J$19999,$C387,'Nhập'!$O$11:$O$19999)</f>
        <v>0</v>
      </c>
      <c r="J387" s="47">
        <f>SUMIF(Xuat!$I$11:$I$19999,$C387,Xuat!$K$11:$K$19999)</f>
        <v>0</v>
      </c>
      <c r="K387" s="47">
        <f>SUMIF(Xuat!$I$11:$I$19999,$C387,Xuat!$K$11:$K$19999)</f>
        <v>0</v>
      </c>
      <c r="L387" s="47">
        <f t="shared" ref="L387:M387" si="758">F387+H387-J387</f>
        <v>0</v>
      </c>
      <c r="M387" s="47">
        <f t="shared" si="758"/>
        <v>0</v>
      </c>
      <c r="N387" s="47">
        <f t="shared" ref="N387:O387" si="759">F387+H387</f>
        <v>0</v>
      </c>
      <c r="O387" s="47">
        <f t="shared" si="759"/>
        <v>0</v>
      </c>
      <c r="P387" s="48" t="str">
        <f t="shared" si="5"/>
        <v/>
      </c>
      <c r="Q387" s="47">
        <f t="shared" si="6"/>
        <v>0</v>
      </c>
      <c r="R387" s="49"/>
      <c r="S387" s="50"/>
      <c r="T387" s="50"/>
      <c r="U387" s="50"/>
      <c r="V387" s="50"/>
      <c r="W387" s="50"/>
      <c r="X387" s="50"/>
      <c r="Y387" s="50"/>
      <c r="Z387" s="50"/>
      <c r="AA387" s="50"/>
    </row>
    <row r="388" ht="18.75" customHeight="1">
      <c r="A388" s="41"/>
      <c r="B388" s="42" t="str">
        <f t="shared" si="7"/>
        <v/>
      </c>
      <c r="C388" s="43"/>
      <c r="D388" s="44" t="str">
        <f t="shared" si="204"/>
        <v/>
      </c>
      <c r="E388" s="45" t="str">
        <f t="shared" si="205"/>
        <v/>
      </c>
      <c r="F388" s="51"/>
      <c r="G388" s="51"/>
      <c r="H388" s="47">
        <f>SUMIF('Nhập'!$J$11:$J$19999,$C388,'Nhập'!$M$11:$M$19999)</f>
        <v>0</v>
      </c>
      <c r="I388" s="47">
        <f>SUMIF('Nhập'!$J$11:$J$19999,$C388,'Nhập'!$O$11:$O$19999)</f>
        <v>0</v>
      </c>
      <c r="J388" s="47">
        <f>SUMIF(Xuat!$I$11:$I$19999,$C388,Xuat!$K$11:$K$19999)</f>
        <v>0</v>
      </c>
      <c r="K388" s="47">
        <f>SUMIF(Xuat!$I$11:$I$19999,$C388,Xuat!$K$11:$K$19999)</f>
        <v>0</v>
      </c>
      <c r="L388" s="47">
        <f t="shared" ref="L388:M388" si="760">F388+H388-J388</f>
        <v>0</v>
      </c>
      <c r="M388" s="47">
        <f t="shared" si="760"/>
        <v>0</v>
      </c>
      <c r="N388" s="47">
        <f t="shared" ref="N388:O388" si="761">F388+H388</f>
        <v>0</v>
      </c>
      <c r="O388" s="47">
        <f t="shared" si="761"/>
        <v>0</v>
      </c>
      <c r="P388" s="48" t="str">
        <f t="shared" si="5"/>
        <v/>
      </c>
      <c r="Q388" s="47">
        <f t="shared" si="6"/>
        <v>0</v>
      </c>
      <c r="R388" s="49"/>
      <c r="S388" s="50"/>
      <c r="T388" s="50"/>
      <c r="U388" s="50"/>
      <c r="V388" s="50"/>
      <c r="W388" s="50"/>
      <c r="X388" s="50"/>
      <c r="Y388" s="50"/>
      <c r="Z388" s="50"/>
      <c r="AA388" s="50"/>
    </row>
    <row r="389" ht="18.75" customHeight="1">
      <c r="A389" s="41"/>
      <c r="B389" s="42" t="str">
        <f t="shared" si="7"/>
        <v/>
      </c>
      <c r="C389" s="43"/>
      <c r="D389" s="44" t="str">
        <f t="shared" si="204"/>
        <v/>
      </c>
      <c r="E389" s="45" t="str">
        <f t="shared" si="205"/>
        <v/>
      </c>
      <c r="F389" s="51"/>
      <c r="G389" s="51"/>
      <c r="H389" s="47">
        <f>SUMIF('Nhập'!$J$11:$J$19999,$C389,'Nhập'!$M$11:$M$19999)</f>
        <v>0</v>
      </c>
      <c r="I389" s="47">
        <f>SUMIF('Nhập'!$J$11:$J$19999,$C389,'Nhập'!$O$11:$O$19999)</f>
        <v>0</v>
      </c>
      <c r="J389" s="47">
        <f>SUMIF(Xuat!$I$11:$I$19999,$C389,Xuat!$K$11:$K$19999)</f>
        <v>0</v>
      </c>
      <c r="K389" s="47">
        <f>SUMIF(Xuat!$I$11:$I$19999,$C389,Xuat!$K$11:$K$19999)</f>
        <v>0</v>
      </c>
      <c r="L389" s="47">
        <f t="shared" ref="L389:M389" si="762">F389+H389-J389</f>
        <v>0</v>
      </c>
      <c r="M389" s="47">
        <f t="shared" si="762"/>
        <v>0</v>
      </c>
      <c r="N389" s="47">
        <f t="shared" ref="N389:O389" si="763">F389+H389</f>
        <v>0</v>
      </c>
      <c r="O389" s="47">
        <f t="shared" si="763"/>
        <v>0</v>
      </c>
      <c r="P389" s="48" t="str">
        <f t="shared" si="5"/>
        <v/>
      </c>
      <c r="Q389" s="47">
        <f t="shared" si="6"/>
        <v>0</v>
      </c>
      <c r="R389" s="49"/>
      <c r="S389" s="50"/>
      <c r="T389" s="50"/>
      <c r="U389" s="50"/>
      <c r="V389" s="50"/>
      <c r="W389" s="50"/>
      <c r="X389" s="50"/>
      <c r="Y389" s="50"/>
      <c r="Z389" s="50"/>
      <c r="AA389" s="50"/>
    </row>
    <row r="390" ht="18.75" customHeight="1">
      <c r="A390" s="41"/>
      <c r="B390" s="42" t="str">
        <f t="shared" si="7"/>
        <v/>
      </c>
      <c r="C390" s="43"/>
      <c r="D390" s="44" t="str">
        <f t="shared" si="204"/>
        <v/>
      </c>
      <c r="E390" s="45" t="str">
        <f t="shared" si="205"/>
        <v/>
      </c>
      <c r="F390" s="51"/>
      <c r="G390" s="51"/>
      <c r="H390" s="47">
        <f>SUMIF('Nhập'!$J$11:$J$19999,$C390,'Nhập'!$M$11:$M$19999)</f>
        <v>0</v>
      </c>
      <c r="I390" s="47">
        <f>SUMIF('Nhập'!$J$11:$J$19999,$C390,'Nhập'!$O$11:$O$19999)</f>
        <v>0</v>
      </c>
      <c r="J390" s="47">
        <f>SUMIF(Xuat!$I$11:$I$19999,$C390,Xuat!$K$11:$K$19999)</f>
        <v>0</v>
      </c>
      <c r="K390" s="47">
        <f>SUMIF(Xuat!$I$11:$I$19999,$C390,Xuat!$K$11:$K$19999)</f>
        <v>0</v>
      </c>
      <c r="L390" s="47">
        <f t="shared" ref="L390:M390" si="764">F390+H390-J390</f>
        <v>0</v>
      </c>
      <c r="M390" s="47">
        <f t="shared" si="764"/>
        <v>0</v>
      </c>
      <c r="N390" s="47">
        <f t="shared" ref="N390:O390" si="765">F390+H390</f>
        <v>0</v>
      </c>
      <c r="O390" s="47">
        <f t="shared" si="765"/>
        <v>0</v>
      </c>
      <c r="P390" s="48" t="str">
        <f t="shared" si="5"/>
        <v/>
      </c>
      <c r="Q390" s="47">
        <f t="shared" si="6"/>
        <v>0</v>
      </c>
      <c r="R390" s="49"/>
      <c r="S390" s="50"/>
      <c r="T390" s="50"/>
      <c r="U390" s="50"/>
      <c r="V390" s="50"/>
      <c r="W390" s="50"/>
      <c r="X390" s="50"/>
      <c r="Y390" s="50"/>
      <c r="Z390" s="50"/>
      <c r="AA390" s="50"/>
    </row>
    <row r="391" ht="18.75" customHeight="1">
      <c r="A391" s="41"/>
      <c r="B391" s="42" t="str">
        <f t="shared" si="7"/>
        <v/>
      </c>
      <c r="C391" s="43"/>
      <c r="D391" s="44" t="str">
        <f t="shared" si="204"/>
        <v/>
      </c>
      <c r="E391" s="45" t="str">
        <f t="shared" si="205"/>
        <v/>
      </c>
      <c r="F391" s="51"/>
      <c r="G391" s="51"/>
      <c r="H391" s="47">
        <f>SUMIF('Nhập'!$J$11:$J$19999,$C391,'Nhập'!$M$11:$M$19999)</f>
        <v>0</v>
      </c>
      <c r="I391" s="47">
        <f>SUMIF('Nhập'!$J$11:$J$19999,$C391,'Nhập'!$O$11:$O$19999)</f>
        <v>0</v>
      </c>
      <c r="J391" s="47">
        <f>SUMIF(Xuat!$I$11:$I$19999,$C391,Xuat!$K$11:$K$19999)</f>
        <v>0</v>
      </c>
      <c r="K391" s="47">
        <f>SUMIF(Xuat!$I$11:$I$19999,$C391,Xuat!$K$11:$K$19999)</f>
        <v>0</v>
      </c>
      <c r="L391" s="47">
        <f t="shared" ref="L391:M391" si="766">F391+H391-J391</f>
        <v>0</v>
      </c>
      <c r="M391" s="47">
        <f t="shared" si="766"/>
        <v>0</v>
      </c>
      <c r="N391" s="47">
        <f t="shared" ref="N391:O391" si="767">F391+H391</f>
        <v>0</v>
      </c>
      <c r="O391" s="47">
        <f t="shared" si="767"/>
        <v>0</v>
      </c>
      <c r="P391" s="48" t="str">
        <f t="shared" si="5"/>
        <v/>
      </c>
      <c r="Q391" s="47">
        <f t="shared" si="6"/>
        <v>0</v>
      </c>
      <c r="R391" s="49"/>
      <c r="S391" s="50"/>
      <c r="T391" s="50"/>
      <c r="U391" s="50"/>
      <c r="V391" s="50"/>
      <c r="W391" s="50"/>
      <c r="X391" s="50"/>
      <c r="Y391" s="50"/>
      <c r="Z391" s="50"/>
      <c r="AA391" s="50"/>
    </row>
    <row r="392" ht="18.75" customHeight="1">
      <c r="A392" s="41"/>
      <c r="B392" s="42" t="str">
        <f t="shared" si="7"/>
        <v/>
      </c>
      <c r="C392" s="43"/>
      <c r="D392" s="44" t="str">
        <f t="shared" si="204"/>
        <v/>
      </c>
      <c r="E392" s="45" t="str">
        <f t="shared" si="205"/>
        <v/>
      </c>
      <c r="F392" s="51"/>
      <c r="G392" s="51"/>
      <c r="H392" s="47">
        <f>SUMIF('Nhập'!$J$11:$J$19999,$C392,'Nhập'!$M$11:$M$19999)</f>
        <v>0</v>
      </c>
      <c r="I392" s="47">
        <f>SUMIF('Nhập'!$J$11:$J$19999,$C392,'Nhập'!$O$11:$O$19999)</f>
        <v>0</v>
      </c>
      <c r="J392" s="47">
        <f>SUMIF(Xuat!$I$11:$I$19999,$C392,Xuat!$K$11:$K$19999)</f>
        <v>0</v>
      </c>
      <c r="K392" s="47">
        <f>SUMIF(Xuat!$I$11:$I$19999,$C392,Xuat!$K$11:$K$19999)</f>
        <v>0</v>
      </c>
      <c r="L392" s="47">
        <f t="shared" ref="L392:M392" si="768">F392+H392-J392</f>
        <v>0</v>
      </c>
      <c r="M392" s="47">
        <f t="shared" si="768"/>
        <v>0</v>
      </c>
      <c r="N392" s="47">
        <f t="shared" ref="N392:O392" si="769">F392+H392</f>
        <v>0</v>
      </c>
      <c r="O392" s="47">
        <f t="shared" si="769"/>
        <v>0</v>
      </c>
      <c r="P392" s="48" t="str">
        <f t="shared" si="5"/>
        <v/>
      </c>
      <c r="Q392" s="47">
        <f t="shared" si="6"/>
        <v>0</v>
      </c>
      <c r="R392" s="49"/>
      <c r="S392" s="50"/>
      <c r="T392" s="50"/>
      <c r="U392" s="50"/>
      <c r="V392" s="50"/>
      <c r="W392" s="50"/>
      <c r="X392" s="50"/>
      <c r="Y392" s="50"/>
      <c r="Z392" s="50"/>
      <c r="AA392" s="50"/>
    </row>
    <row r="393" ht="18.75" customHeight="1">
      <c r="A393" s="41"/>
      <c r="B393" s="42" t="str">
        <f t="shared" si="7"/>
        <v/>
      </c>
      <c r="C393" s="43"/>
      <c r="D393" s="44" t="str">
        <f t="shared" si="204"/>
        <v/>
      </c>
      <c r="E393" s="45" t="str">
        <f t="shared" si="205"/>
        <v/>
      </c>
      <c r="F393" s="51"/>
      <c r="G393" s="51"/>
      <c r="H393" s="47">
        <f>SUMIF('Nhập'!$J$11:$J$19999,$C393,'Nhập'!$M$11:$M$19999)</f>
        <v>0</v>
      </c>
      <c r="I393" s="47">
        <f>SUMIF('Nhập'!$J$11:$J$19999,$C393,'Nhập'!$O$11:$O$19999)</f>
        <v>0</v>
      </c>
      <c r="J393" s="47">
        <f>SUMIF(Xuat!$I$11:$I$19999,$C393,Xuat!$K$11:$K$19999)</f>
        <v>0</v>
      </c>
      <c r="K393" s="47">
        <f>SUMIF(Xuat!$I$11:$I$19999,$C393,Xuat!$K$11:$K$19999)</f>
        <v>0</v>
      </c>
      <c r="L393" s="47">
        <f t="shared" ref="L393:M393" si="770">F393+H393-J393</f>
        <v>0</v>
      </c>
      <c r="M393" s="47">
        <f t="shared" si="770"/>
        <v>0</v>
      </c>
      <c r="N393" s="47">
        <f t="shared" ref="N393:O393" si="771">F393+H393</f>
        <v>0</v>
      </c>
      <c r="O393" s="47">
        <f t="shared" si="771"/>
        <v>0</v>
      </c>
      <c r="P393" s="48" t="str">
        <f t="shared" si="5"/>
        <v/>
      </c>
      <c r="Q393" s="47">
        <f t="shared" si="6"/>
        <v>0</v>
      </c>
      <c r="R393" s="49"/>
      <c r="S393" s="50"/>
      <c r="T393" s="50"/>
      <c r="U393" s="50"/>
      <c r="V393" s="50"/>
      <c r="W393" s="50"/>
      <c r="X393" s="50"/>
      <c r="Y393" s="50"/>
      <c r="Z393" s="50"/>
      <c r="AA393" s="50"/>
    </row>
    <row r="394" ht="18.75" customHeight="1">
      <c r="A394" s="41"/>
      <c r="B394" s="42" t="str">
        <f t="shared" si="7"/>
        <v/>
      </c>
      <c r="C394" s="43"/>
      <c r="D394" s="44" t="str">
        <f t="shared" si="204"/>
        <v/>
      </c>
      <c r="E394" s="45" t="str">
        <f t="shared" si="205"/>
        <v/>
      </c>
      <c r="F394" s="51"/>
      <c r="G394" s="51"/>
      <c r="H394" s="47">
        <f>SUMIF('Nhập'!$J$11:$J$19999,$C394,'Nhập'!$M$11:$M$19999)</f>
        <v>0</v>
      </c>
      <c r="I394" s="47">
        <f>SUMIF('Nhập'!$J$11:$J$19999,$C394,'Nhập'!$O$11:$O$19999)</f>
        <v>0</v>
      </c>
      <c r="J394" s="47">
        <f>SUMIF(Xuat!$I$11:$I$19999,$C394,Xuat!$K$11:$K$19999)</f>
        <v>0</v>
      </c>
      <c r="K394" s="47">
        <f>SUMIF(Xuat!$I$11:$I$19999,$C394,Xuat!$K$11:$K$19999)</f>
        <v>0</v>
      </c>
      <c r="L394" s="47">
        <f t="shared" ref="L394:M394" si="772">F394+H394-J394</f>
        <v>0</v>
      </c>
      <c r="M394" s="47">
        <f t="shared" si="772"/>
        <v>0</v>
      </c>
      <c r="N394" s="47">
        <f t="shared" ref="N394:O394" si="773">F394+H394</f>
        <v>0</v>
      </c>
      <c r="O394" s="47">
        <f t="shared" si="773"/>
        <v>0</v>
      </c>
      <c r="P394" s="48" t="str">
        <f t="shared" si="5"/>
        <v/>
      </c>
      <c r="Q394" s="47">
        <f t="shared" si="6"/>
        <v>0</v>
      </c>
      <c r="R394" s="49"/>
      <c r="S394" s="50"/>
      <c r="T394" s="50"/>
      <c r="U394" s="50"/>
      <c r="V394" s="50"/>
      <c r="W394" s="50"/>
      <c r="X394" s="50"/>
      <c r="Y394" s="50"/>
      <c r="Z394" s="50"/>
      <c r="AA394" s="50"/>
    </row>
    <row r="395" ht="18.75" customHeight="1">
      <c r="A395" s="41"/>
      <c r="B395" s="42" t="str">
        <f t="shared" si="7"/>
        <v/>
      </c>
      <c r="C395" s="43"/>
      <c r="D395" s="44" t="str">
        <f t="shared" si="204"/>
        <v/>
      </c>
      <c r="E395" s="45" t="str">
        <f t="shared" si="205"/>
        <v/>
      </c>
      <c r="F395" s="51"/>
      <c r="G395" s="51"/>
      <c r="H395" s="47">
        <f>SUMIF('Nhập'!$J$11:$J$19999,$C395,'Nhập'!$M$11:$M$19999)</f>
        <v>0</v>
      </c>
      <c r="I395" s="47">
        <f>SUMIF('Nhập'!$J$11:$J$19999,$C395,'Nhập'!$O$11:$O$19999)</f>
        <v>0</v>
      </c>
      <c r="J395" s="47">
        <f>SUMIF(Xuat!$I$11:$I$19999,$C395,Xuat!$K$11:$K$19999)</f>
        <v>0</v>
      </c>
      <c r="K395" s="47">
        <f>SUMIF(Xuat!$I$11:$I$19999,$C395,Xuat!$K$11:$K$19999)</f>
        <v>0</v>
      </c>
      <c r="L395" s="47">
        <f t="shared" ref="L395:M395" si="774">F395+H395-J395</f>
        <v>0</v>
      </c>
      <c r="M395" s="47">
        <f t="shared" si="774"/>
        <v>0</v>
      </c>
      <c r="N395" s="47">
        <f t="shared" ref="N395:O395" si="775">F395+H395</f>
        <v>0</v>
      </c>
      <c r="O395" s="47">
        <f t="shared" si="775"/>
        <v>0</v>
      </c>
      <c r="P395" s="48" t="str">
        <f t="shared" si="5"/>
        <v/>
      </c>
      <c r="Q395" s="47">
        <f t="shared" si="6"/>
        <v>0</v>
      </c>
      <c r="R395" s="49"/>
      <c r="S395" s="50"/>
      <c r="T395" s="50"/>
      <c r="U395" s="50"/>
      <c r="V395" s="50"/>
      <c r="W395" s="50"/>
      <c r="X395" s="50"/>
      <c r="Y395" s="50"/>
      <c r="Z395" s="50"/>
      <c r="AA395" s="50"/>
    </row>
    <row r="396" ht="18.75" customHeight="1">
      <c r="A396" s="41"/>
      <c r="B396" s="42" t="str">
        <f t="shared" si="7"/>
        <v/>
      </c>
      <c r="C396" s="43"/>
      <c r="D396" s="44" t="str">
        <f t="shared" si="204"/>
        <v/>
      </c>
      <c r="E396" s="45" t="str">
        <f t="shared" si="205"/>
        <v/>
      </c>
      <c r="F396" s="51"/>
      <c r="G396" s="51"/>
      <c r="H396" s="47">
        <f>SUMIF('Nhập'!$J$11:$J$19999,$C396,'Nhập'!$M$11:$M$19999)</f>
        <v>0</v>
      </c>
      <c r="I396" s="47">
        <f>SUMIF('Nhập'!$J$11:$J$19999,$C396,'Nhập'!$O$11:$O$19999)</f>
        <v>0</v>
      </c>
      <c r="J396" s="47">
        <f>SUMIF(Xuat!$I$11:$I$19999,$C396,Xuat!$K$11:$K$19999)</f>
        <v>0</v>
      </c>
      <c r="K396" s="47">
        <f>SUMIF(Xuat!$I$11:$I$19999,$C396,Xuat!$K$11:$K$19999)</f>
        <v>0</v>
      </c>
      <c r="L396" s="47">
        <f t="shared" ref="L396:M396" si="776">F396+H396-J396</f>
        <v>0</v>
      </c>
      <c r="M396" s="47">
        <f t="shared" si="776"/>
        <v>0</v>
      </c>
      <c r="N396" s="47">
        <f t="shared" ref="N396:O396" si="777">F396+H396</f>
        <v>0</v>
      </c>
      <c r="O396" s="47">
        <f t="shared" si="777"/>
        <v>0</v>
      </c>
      <c r="P396" s="48" t="str">
        <f t="shared" si="5"/>
        <v/>
      </c>
      <c r="Q396" s="47">
        <f t="shared" si="6"/>
        <v>0</v>
      </c>
      <c r="R396" s="49"/>
      <c r="S396" s="50"/>
      <c r="T396" s="50"/>
      <c r="U396" s="50"/>
      <c r="V396" s="50"/>
      <c r="W396" s="50"/>
      <c r="X396" s="50"/>
      <c r="Y396" s="50"/>
      <c r="Z396" s="50"/>
      <c r="AA396" s="50"/>
    </row>
    <row r="397" ht="18.75" customHeight="1">
      <c r="A397" s="41"/>
      <c r="B397" s="42" t="str">
        <f t="shared" si="7"/>
        <v/>
      </c>
      <c r="C397" s="43"/>
      <c r="D397" s="44" t="str">
        <f t="shared" si="204"/>
        <v/>
      </c>
      <c r="E397" s="45" t="str">
        <f t="shared" si="205"/>
        <v/>
      </c>
      <c r="F397" s="51"/>
      <c r="G397" s="51"/>
      <c r="H397" s="47">
        <f>SUMIF('Nhập'!$J$11:$J$19999,$C397,'Nhập'!$M$11:$M$19999)</f>
        <v>0</v>
      </c>
      <c r="I397" s="47">
        <f>SUMIF('Nhập'!$J$11:$J$19999,$C397,'Nhập'!$O$11:$O$19999)</f>
        <v>0</v>
      </c>
      <c r="J397" s="47">
        <f>SUMIF(Xuat!$I$11:$I$19999,$C397,Xuat!$K$11:$K$19999)</f>
        <v>0</v>
      </c>
      <c r="K397" s="47">
        <f>SUMIF(Xuat!$I$11:$I$19999,$C397,Xuat!$K$11:$K$19999)</f>
        <v>0</v>
      </c>
      <c r="L397" s="47">
        <f t="shared" ref="L397:M397" si="778">F397+H397-J397</f>
        <v>0</v>
      </c>
      <c r="M397" s="47">
        <f t="shared" si="778"/>
        <v>0</v>
      </c>
      <c r="N397" s="47">
        <f t="shared" ref="N397:O397" si="779">F397+H397</f>
        <v>0</v>
      </c>
      <c r="O397" s="47">
        <f t="shared" si="779"/>
        <v>0</v>
      </c>
      <c r="P397" s="48" t="str">
        <f t="shared" si="5"/>
        <v/>
      </c>
      <c r="Q397" s="47">
        <f t="shared" si="6"/>
        <v>0</v>
      </c>
      <c r="R397" s="49"/>
      <c r="S397" s="50"/>
      <c r="T397" s="50"/>
      <c r="U397" s="50"/>
      <c r="V397" s="50"/>
      <c r="W397" s="50"/>
      <c r="X397" s="50"/>
      <c r="Y397" s="50"/>
      <c r="Z397" s="50"/>
      <c r="AA397" s="50"/>
    </row>
    <row r="398" ht="18.75" customHeight="1">
      <c r="A398" s="41"/>
      <c r="B398" s="42" t="str">
        <f t="shared" si="7"/>
        <v/>
      </c>
      <c r="C398" s="43"/>
      <c r="D398" s="44" t="str">
        <f t="shared" si="204"/>
        <v/>
      </c>
      <c r="E398" s="45" t="str">
        <f t="shared" si="205"/>
        <v/>
      </c>
      <c r="F398" s="51"/>
      <c r="G398" s="51"/>
      <c r="H398" s="47">
        <f>SUMIF('Nhập'!$J$11:$J$19999,$C398,'Nhập'!$M$11:$M$19999)</f>
        <v>0</v>
      </c>
      <c r="I398" s="47">
        <f>SUMIF('Nhập'!$J$11:$J$19999,$C398,'Nhập'!$O$11:$O$19999)</f>
        <v>0</v>
      </c>
      <c r="J398" s="47">
        <f>SUMIF(Xuat!$I$11:$I$19999,$C398,Xuat!$K$11:$K$19999)</f>
        <v>0</v>
      </c>
      <c r="K398" s="47">
        <f>SUMIF(Xuat!$I$11:$I$19999,$C398,Xuat!$K$11:$K$19999)</f>
        <v>0</v>
      </c>
      <c r="L398" s="47">
        <f t="shared" ref="L398:M398" si="780">F398+H398-J398</f>
        <v>0</v>
      </c>
      <c r="M398" s="47">
        <f t="shared" si="780"/>
        <v>0</v>
      </c>
      <c r="N398" s="47">
        <f t="shared" ref="N398:O398" si="781">F398+H398</f>
        <v>0</v>
      </c>
      <c r="O398" s="47">
        <f t="shared" si="781"/>
        <v>0</v>
      </c>
      <c r="P398" s="48" t="str">
        <f t="shared" si="5"/>
        <v/>
      </c>
      <c r="Q398" s="47">
        <f t="shared" si="6"/>
        <v>0</v>
      </c>
      <c r="R398" s="49"/>
      <c r="S398" s="50"/>
      <c r="T398" s="50"/>
      <c r="U398" s="50"/>
      <c r="V398" s="50"/>
      <c r="W398" s="50"/>
      <c r="X398" s="50"/>
      <c r="Y398" s="50"/>
      <c r="Z398" s="50"/>
      <c r="AA398" s="50"/>
    </row>
    <row r="399" ht="18.75" customHeight="1">
      <c r="A399" s="41"/>
      <c r="B399" s="52"/>
      <c r="C399" s="53"/>
      <c r="D399" s="54" t="str">
        <f t="shared" si="204"/>
        <v/>
      </c>
      <c r="E399" s="55" t="str">
        <f t="shared" si="205"/>
        <v/>
      </c>
      <c r="F399" s="56"/>
      <c r="G399" s="56"/>
      <c r="H399" s="57">
        <f>SUMIF('Nhập'!$J$11:$J$19999,$C399,'Nhập'!$M$11:$M$19999)</f>
        <v>0</v>
      </c>
      <c r="I399" s="57">
        <f>SUMIF('Nhập'!$J$11:$J$19999,$C399,'Nhập'!$O$11:$O$19999)</f>
        <v>0</v>
      </c>
      <c r="J399" s="57">
        <f>SUMIF(Xuat!$I$11:$I$19999,$C399,Xuat!$K$11:$K$19999)</f>
        <v>0</v>
      </c>
      <c r="K399" s="57">
        <f>SUMIF(Xuat!$I$11:$I$19999,$C399,Xuat!$K$11:$K$19999)</f>
        <v>0</v>
      </c>
      <c r="L399" s="57">
        <f t="shared" ref="L399:M399" si="782">F399+H399-J399</f>
        <v>0</v>
      </c>
      <c r="M399" s="57">
        <f t="shared" si="782"/>
        <v>0</v>
      </c>
      <c r="N399" s="57">
        <f t="shared" ref="N399:O399" si="783">F399+H399</f>
        <v>0</v>
      </c>
      <c r="O399" s="57">
        <f t="shared" si="783"/>
        <v>0</v>
      </c>
      <c r="P399" s="58" t="str">
        <f t="shared" si="5"/>
        <v/>
      </c>
      <c r="Q399" s="57">
        <f t="shared" si="6"/>
        <v>0</v>
      </c>
      <c r="R399" s="49"/>
      <c r="S399" s="50"/>
      <c r="T399" s="50"/>
      <c r="U399" s="50"/>
      <c r="V399" s="50"/>
      <c r="W399" s="50"/>
      <c r="X399" s="50"/>
      <c r="Y399" s="50"/>
      <c r="Z399" s="50"/>
      <c r="AA399" s="50"/>
    </row>
    <row r="400" ht="18.75" customHeight="1">
      <c r="A400" s="41"/>
      <c r="B400" s="52"/>
      <c r="C400" s="53"/>
      <c r="D400" s="54" t="str">
        <f t="shared" si="204"/>
        <v/>
      </c>
      <c r="E400" s="55" t="str">
        <f t="shared" si="205"/>
        <v/>
      </c>
      <c r="F400" s="56"/>
      <c r="G400" s="56"/>
      <c r="H400" s="57">
        <f>SUMIF('Nhập'!$J$11:$J$19999,$C400,'Nhập'!$M$11:$M$19999)</f>
        <v>0</v>
      </c>
      <c r="I400" s="57">
        <f>SUMIF('Nhập'!$J$11:$J$19999,$C400,'Nhập'!$O$11:$O$19999)</f>
        <v>0</v>
      </c>
      <c r="J400" s="57">
        <f>SUMIF(Xuat!$I$11:$I$19999,$C400,Xuat!$K$11:$K$19999)</f>
        <v>0</v>
      </c>
      <c r="K400" s="57">
        <f>SUMIF(Xuat!$I$11:$I$19999,$C400,Xuat!$K$11:$K$19999)</f>
        <v>0</v>
      </c>
      <c r="L400" s="57">
        <f t="shared" ref="L400:M400" si="784">F400+H400-J400</f>
        <v>0</v>
      </c>
      <c r="M400" s="57">
        <f t="shared" si="784"/>
        <v>0</v>
      </c>
      <c r="N400" s="57">
        <f t="shared" ref="N400:O400" si="785">F400+H400</f>
        <v>0</v>
      </c>
      <c r="O400" s="57">
        <f t="shared" si="785"/>
        <v>0</v>
      </c>
      <c r="P400" s="58" t="str">
        <f t="shared" si="5"/>
        <v/>
      </c>
      <c r="Q400" s="57">
        <f t="shared" si="6"/>
        <v>0</v>
      </c>
      <c r="R400" s="49"/>
      <c r="S400" s="50"/>
      <c r="T400" s="50"/>
      <c r="U400" s="50"/>
      <c r="V400" s="50"/>
      <c r="W400" s="50"/>
      <c r="X400" s="50"/>
      <c r="Y400" s="50"/>
      <c r="Z400" s="50"/>
      <c r="AA400" s="50"/>
    </row>
    <row r="401" ht="18.75" customHeight="1">
      <c r="A401" s="41"/>
      <c r="B401" s="52"/>
      <c r="C401" s="53"/>
      <c r="D401" s="54" t="str">
        <f t="shared" si="204"/>
        <v/>
      </c>
      <c r="E401" s="55" t="str">
        <f t="shared" si="205"/>
        <v/>
      </c>
      <c r="F401" s="56"/>
      <c r="G401" s="56"/>
      <c r="H401" s="57">
        <f>SUMIF('Nhập'!$J$11:$J$19999,$C401,'Nhập'!$M$11:$M$19999)</f>
        <v>0</v>
      </c>
      <c r="I401" s="57">
        <f>SUMIF('Nhập'!$J$11:$J$19999,$C401,'Nhập'!$O$11:$O$19999)</f>
        <v>0</v>
      </c>
      <c r="J401" s="57">
        <f>SUMIF(Xuat!$I$11:$I$19999,$C401,Xuat!$K$11:$K$19999)</f>
        <v>0</v>
      </c>
      <c r="K401" s="57">
        <f>SUMIF(Xuat!$I$11:$I$19999,$C401,Xuat!$K$11:$K$19999)</f>
        <v>0</v>
      </c>
      <c r="L401" s="57">
        <f t="shared" ref="L401:M401" si="786">F401+H401-J401</f>
        <v>0</v>
      </c>
      <c r="M401" s="57">
        <f t="shared" si="786"/>
        <v>0</v>
      </c>
      <c r="N401" s="57">
        <f t="shared" ref="N401:O401" si="787">F401+H401</f>
        <v>0</v>
      </c>
      <c r="O401" s="57">
        <f t="shared" si="787"/>
        <v>0</v>
      </c>
      <c r="P401" s="58" t="str">
        <f t="shared" si="5"/>
        <v/>
      </c>
      <c r="Q401" s="57">
        <f t="shared" si="6"/>
        <v>0</v>
      </c>
      <c r="R401" s="49"/>
      <c r="S401" s="50"/>
      <c r="T401" s="50"/>
      <c r="U401" s="50"/>
      <c r="V401" s="50"/>
      <c r="W401" s="50"/>
      <c r="X401" s="50"/>
      <c r="Y401" s="50"/>
      <c r="Z401" s="50"/>
      <c r="AA401" s="50"/>
    </row>
    <row r="402" ht="18.75" customHeight="1">
      <c r="A402" s="41"/>
      <c r="B402" s="52"/>
      <c r="C402" s="53"/>
      <c r="D402" s="54" t="str">
        <f t="shared" si="204"/>
        <v/>
      </c>
      <c r="E402" s="55" t="str">
        <f t="shared" si="205"/>
        <v/>
      </c>
      <c r="F402" s="56"/>
      <c r="G402" s="56"/>
      <c r="H402" s="57">
        <f>SUMIF('Nhập'!$J$11:$J$19999,$C402,'Nhập'!$M$11:$M$19999)</f>
        <v>0</v>
      </c>
      <c r="I402" s="57">
        <f>SUMIF('Nhập'!$J$11:$J$19999,$C402,'Nhập'!$O$11:$O$19999)</f>
        <v>0</v>
      </c>
      <c r="J402" s="57">
        <f>SUMIF(Xuat!$I$11:$I$19999,$C402,Xuat!$K$11:$K$19999)</f>
        <v>0</v>
      </c>
      <c r="K402" s="57">
        <f>SUMIF(Xuat!$I$11:$I$19999,$C402,Xuat!$K$11:$K$19999)</f>
        <v>0</v>
      </c>
      <c r="L402" s="57">
        <f t="shared" ref="L402:M402" si="788">F402+H402-J402</f>
        <v>0</v>
      </c>
      <c r="M402" s="57">
        <f t="shared" si="788"/>
        <v>0</v>
      </c>
      <c r="N402" s="57">
        <f t="shared" ref="N402:O402" si="789">F402+H402</f>
        <v>0</v>
      </c>
      <c r="O402" s="57">
        <f t="shared" si="789"/>
        <v>0</v>
      </c>
      <c r="P402" s="58" t="str">
        <f t="shared" si="5"/>
        <v/>
      </c>
      <c r="Q402" s="57">
        <f t="shared" si="6"/>
        <v>0</v>
      </c>
      <c r="R402" s="49"/>
      <c r="S402" s="50"/>
      <c r="T402" s="50"/>
      <c r="U402" s="50"/>
      <c r="V402" s="50"/>
      <c r="W402" s="50"/>
      <c r="X402" s="50"/>
      <c r="Y402" s="50"/>
      <c r="Z402" s="50"/>
      <c r="AA402" s="50"/>
    </row>
    <row r="403" ht="18.75" customHeight="1">
      <c r="A403" s="41"/>
      <c r="B403" s="52"/>
      <c r="C403" s="53"/>
      <c r="D403" s="54" t="str">
        <f t="shared" si="204"/>
        <v/>
      </c>
      <c r="E403" s="55" t="str">
        <f t="shared" si="205"/>
        <v/>
      </c>
      <c r="F403" s="56"/>
      <c r="G403" s="56"/>
      <c r="H403" s="57">
        <f>SUMIF('Nhập'!$J$11:$J$19999,$C403,'Nhập'!$M$11:$M$19999)</f>
        <v>0</v>
      </c>
      <c r="I403" s="57">
        <f>SUMIF('Nhập'!$J$11:$J$19999,$C403,'Nhập'!$O$11:$O$19999)</f>
        <v>0</v>
      </c>
      <c r="J403" s="57">
        <f>SUMIF(Xuat!$I$11:$I$19999,$C403,Xuat!$K$11:$K$19999)</f>
        <v>0</v>
      </c>
      <c r="K403" s="57">
        <f>SUMIF(Xuat!$I$11:$I$19999,$C403,Xuat!$K$11:$K$19999)</f>
        <v>0</v>
      </c>
      <c r="L403" s="57">
        <f t="shared" ref="L403:M403" si="790">F403+H403-J403</f>
        <v>0</v>
      </c>
      <c r="M403" s="57">
        <f t="shared" si="790"/>
        <v>0</v>
      </c>
      <c r="N403" s="57">
        <f t="shared" ref="N403:O403" si="791">F403+H403</f>
        <v>0</v>
      </c>
      <c r="O403" s="57">
        <f t="shared" si="791"/>
        <v>0</v>
      </c>
      <c r="P403" s="58" t="str">
        <f t="shared" si="5"/>
        <v/>
      </c>
      <c r="Q403" s="57">
        <f t="shared" si="6"/>
        <v>0</v>
      </c>
      <c r="R403" s="49"/>
      <c r="S403" s="50"/>
      <c r="T403" s="50"/>
      <c r="U403" s="50"/>
      <c r="V403" s="50"/>
      <c r="W403" s="50"/>
      <c r="X403" s="50"/>
      <c r="Y403" s="50"/>
      <c r="Z403" s="50"/>
      <c r="AA403" s="50"/>
    </row>
    <row r="404" ht="18.75" customHeight="1">
      <c r="A404" s="41"/>
      <c r="B404" s="52"/>
      <c r="C404" s="53"/>
      <c r="D404" s="54" t="str">
        <f t="shared" si="204"/>
        <v/>
      </c>
      <c r="E404" s="55" t="str">
        <f t="shared" si="205"/>
        <v/>
      </c>
      <c r="F404" s="56"/>
      <c r="G404" s="56"/>
      <c r="H404" s="57">
        <f>SUMIF('Nhập'!$J$11:$J$19999,$C404,'Nhập'!$M$11:$M$19999)</f>
        <v>0</v>
      </c>
      <c r="I404" s="57">
        <f>SUMIF('Nhập'!$J$11:$J$19999,$C404,'Nhập'!$O$11:$O$19999)</f>
        <v>0</v>
      </c>
      <c r="J404" s="57">
        <f>SUMIF(Xuat!$I$11:$I$19999,$C404,Xuat!$K$11:$K$19999)</f>
        <v>0</v>
      </c>
      <c r="K404" s="57">
        <f>SUMIF(Xuat!$I$11:$I$19999,$C404,Xuat!$K$11:$K$19999)</f>
        <v>0</v>
      </c>
      <c r="L404" s="57">
        <f t="shared" ref="L404:M404" si="792">F404+H404-J404</f>
        <v>0</v>
      </c>
      <c r="M404" s="57">
        <f t="shared" si="792"/>
        <v>0</v>
      </c>
      <c r="N404" s="57">
        <f t="shared" ref="N404:O404" si="793">F404+H404</f>
        <v>0</v>
      </c>
      <c r="O404" s="57">
        <f t="shared" si="793"/>
        <v>0</v>
      </c>
      <c r="P404" s="58" t="str">
        <f t="shared" si="5"/>
        <v/>
      </c>
      <c r="Q404" s="57">
        <f t="shared" si="6"/>
        <v>0</v>
      </c>
      <c r="R404" s="49"/>
      <c r="S404" s="50"/>
      <c r="T404" s="50"/>
      <c r="U404" s="50"/>
      <c r="V404" s="50"/>
      <c r="W404" s="50"/>
      <c r="X404" s="50"/>
      <c r="Y404" s="50"/>
      <c r="Z404" s="50"/>
      <c r="AA404" s="50"/>
    </row>
    <row r="405" ht="18.75" customHeight="1">
      <c r="A405" s="41"/>
      <c r="B405" s="52"/>
      <c r="C405" s="53"/>
      <c r="D405" s="54" t="str">
        <f t="shared" si="204"/>
        <v/>
      </c>
      <c r="E405" s="55" t="str">
        <f t="shared" si="205"/>
        <v/>
      </c>
      <c r="F405" s="56"/>
      <c r="G405" s="56"/>
      <c r="H405" s="57">
        <f>SUMIF('Nhập'!$J$11:$J$19999,$C405,'Nhập'!$M$11:$M$19999)</f>
        <v>0</v>
      </c>
      <c r="I405" s="57">
        <f>SUMIF('Nhập'!$J$11:$J$19999,$C405,'Nhập'!$O$11:$O$19999)</f>
        <v>0</v>
      </c>
      <c r="J405" s="57">
        <f>SUMIF(Xuat!$I$11:$I$19999,$C405,Xuat!$K$11:$K$19999)</f>
        <v>0</v>
      </c>
      <c r="K405" s="57">
        <f>SUMIF(Xuat!$I$11:$I$19999,$C405,Xuat!$K$11:$K$19999)</f>
        <v>0</v>
      </c>
      <c r="L405" s="57">
        <f t="shared" ref="L405:M405" si="794">F405+H405-J405</f>
        <v>0</v>
      </c>
      <c r="M405" s="57">
        <f t="shared" si="794"/>
        <v>0</v>
      </c>
      <c r="N405" s="57">
        <f t="shared" ref="N405:O405" si="795">F405+H405</f>
        <v>0</v>
      </c>
      <c r="O405" s="57">
        <f t="shared" si="795"/>
        <v>0</v>
      </c>
      <c r="P405" s="58" t="str">
        <f t="shared" si="5"/>
        <v/>
      </c>
      <c r="Q405" s="57">
        <f t="shared" si="6"/>
        <v>0</v>
      </c>
      <c r="R405" s="49"/>
      <c r="S405" s="50"/>
      <c r="T405" s="50"/>
      <c r="U405" s="50"/>
      <c r="V405" s="50"/>
      <c r="W405" s="50"/>
      <c r="X405" s="50"/>
      <c r="Y405" s="50"/>
      <c r="Z405" s="50"/>
      <c r="AA405" s="50"/>
    </row>
    <row r="406" ht="18.75" customHeight="1">
      <c r="A406" s="41"/>
      <c r="B406" s="52"/>
      <c r="C406" s="53"/>
      <c r="D406" s="54" t="str">
        <f t="shared" si="204"/>
        <v/>
      </c>
      <c r="E406" s="55" t="str">
        <f t="shared" si="205"/>
        <v/>
      </c>
      <c r="F406" s="56"/>
      <c r="G406" s="56"/>
      <c r="H406" s="57">
        <f>SUMIF('Nhập'!$J$11:$J$19999,$C406,'Nhập'!$M$11:$M$19999)</f>
        <v>0</v>
      </c>
      <c r="I406" s="57">
        <f>SUMIF('Nhập'!$J$11:$J$19999,$C406,'Nhập'!$O$11:$O$19999)</f>
        <v>0</v>
      </c>
      <c r="J406" s="57">
        <f>SUMIF(Xuat!$I$11:$I$19999,$C406,Xuat!$K$11:$K$19999)</f>
        <v>0</v>
      </c>
      <c r="K406" s="57">
        <f>SUMIF(Xuat!$I$11:$I$19999,$C406,Xuat!$K$11:$K$19999)</f>
        <v>0</v>
      </c>
      <c r="L406" s="57">
        <f t="shared" ref="L406:M406" si="796">F406+H406-J406</f>
        <v>0</v>
      </c>
      <c r="M406" s="57">
        <f t="shared" si="796"/>
        <v>0</v>
      </c>
      <c r="N406" s="57">
        <f t="shared" ref="N406:O406" si="797">F406+H406</f>
        <v>0</v>
      </c>
      <c r="O406" s="57">
        <f t="shared" si="797"/>
        <v>0</v>
      </c>
      <c r="P406" s="58" t="str">
        <f t="shared" si="5"/>
        <v/>
      </c>
      <c r="Q406" s="57">
        <f t="shared" si="6"/>
        <v>0</v>
      </c>
      <c r="R406" s="49"/>
      <c r="S406" s="50"/>
      <c r="T406" s="50"/>
      <c r="U406" s="50"/>
      <c r="V406" s="50"/>
      <c r="W406" s="50"/>
      <c r="X406" s="50"/>
      <c r="Y406" s="50"/>
      <c r="Z406" s="50"/>
      <c r="AA406" s="50"/>
    </row>
    <row r="407" ht="18.75" customHeight="1">
      <c r="A407" s="41"/>
      <c r="B407" s="52"/>
      <c r="C407" s="53"/>
      <c r="D407" s="54" t="str">
        <f t="shared" si="204"/>
        <v/>
      </c>
      <c r="E407" s="55" t="str">
        <f t="shared" si="205"/>
        <v/>
      </c>
      <c r="F407" s="56"/>
      <c r="G407" s="56"/>
      <c r="H407" s="57">
        <f>SUMIF('Nhập'!$J$11:$J$19999,$C407,'Nhập'!$M$11:$M$19999)</f>
        <v>0</v>
      </c>
      <c r="I407" s="57">
        <f>SUMIF('Nhập'!$J$11:$J$19999,$C407,'Nhập'!$O$11:$O$19999)</f>
        <v>0</v>
      </c>
      <c r="J407" s="57">
        <f>SUMIF(Xuat!$I$11:$I$19999,$C407,Xuat!$K$11:$K$19999)</f>
        <v>0</v>
      </c>
      <c r="K407" s="57">
        <f>SUMIF(Xuat!$I$11:$I$19999,$C407,Xuat!$K$11:$K$19999)</f>
        <v>0</v>
      </c>
      <c r="L407" s="57">
        <f t="shared" ref="L407:M407" si="798">F407+H407-J407</f>
        <v>0</v>
      </c>
      <c r="M407" s="57">
        <f t="shared" si="798"/>
        <v>0</v>
      </c>
      <c r="N407" s="57">
        <f t="shared" ref="N407:O407" si="799">F407+H407</f>
        <v>0</v>
      </c>
      <c r="O407" s="57">
        <f t="shared" si="799"/>
        <v>0</v>
      </c>
      <c r="P407" s="58" t="str">
        <f t="shared" si="5"/>
        <v/>
      </c>
      <c r="Q407" s="57">
        <f t="shared" si="6"/>
        <v>0</v>
      </c>
      <c r="R407" s="49"/>
      <c r="S407" s="50"/>
      <c r="T407" s="50"/>
      <c r="U407" s="50"/>
      <c r="V407" s="50"/>
      <c r="W407" s="50"/>
      <c r="X407" s="50"/>
      <c r="Y407" s="50"/>
      <c r="Z407" s="50"/>
      <c r="AA407" s="50"/>
    </row>
    <row r="408" ht="18.75" customHeight="1">
      <c r="A408" s="41"/>
      <c r="B408" s="52"/>
      <c r="C408" s="53"/>
      <c r="D408" s="54" t="str">
        <f t="shared" si="204"/>
        <v/>
      </c>
      <c r="E408" s="55" t="str">
        <f t="shared" si="205"/>
        <v/>
      </c>
      <c r="F408" s="56"/>
      <c r="G408" s="56"/>
      <c r="H408" s="57">
        <f>SUMIF('Nhập'!$J$11:$J$19999,$C408,'Nhập'!$M$11:$M$19999)</f>
        <v>0</v>
      </c>
      <c r="I408" s="57">
        <f>SUMIF('Nhập'!$J$11:$J$19999,$C408,'Nhập'!$O$11:$O$19999)</f>
        <v>0</v>
      </c>
      <c r="J408" s="57">
        <f>SUMIF(Xuat!$I$11:$I$19999,$C408,Xuat!$K$11:$K$19999)</f>
        <v>0</v>
      </c>
      <c r="K408" s="57">
        <f>SUMIF(Xuat!$I$11:$I$19999,$C408,Xuat!$K$11:$K$19999)</f>
        <v>0</v>
      </c>
      <c r="L408" s="57">
        <f t="shared" ref="L408:M408" si="800">F408+H408-J408</f>
        <v>0</v>
      </c>
      <c r="M408" s="57">
        <f t="shared" si="800"/>
        <v>0</v>
      </c>
      <c r="N408" s="57">
        <f t="shared" ref="N408:O408" si="801">F408+H408</f>
        <v>0</v>
      </c>
      <c r="O408" s="57">
        <f t="shared" si="801"/>
        <v>0</v>
      </c>
      <c r="P408" s="58" t="str">
        <f t="shared" si="5"/>
        <v/>
      </c>
      <c r="Q408" s="57">
        <f t="shared" si="6"/>
        <v>0</v>
      </c>
      <c r="R408" s="49"/>
      <c r="S408" s="50"/>
      <c r="T408" s="50"/>
      <c r="U408" s="50"/>
      <c r="V408" s="50"/>
      <c r="W408" s="50"/>
      <c r="X408" s="50"/>
      <c r="Y408" s="50"/>
      <c r="Z408" s="50"/>
      <c r="AA408" s="50"/>
    </row>
    <row r="409" ht="18.75" customHeight="1">
      <c r="A409" s="41"/>
      <c r="B409" s="52"/>
      <c r="C409" s="53"/>
      <c r="D409" s="54" t="str">
        <f t="shared" si="204"/>
        <v/>
      </c>
      <c r="E409" s="55" t="str">
        <f t="shared" si="205"/>
        <v/>
      </c>
      <c r="F409" s="56"/>
      <c r="G409" s="56"/>
      <c r="H409" s="57">
        <f>SUMIF('Nhập'!$J$11:$J$19999,$C409,'Nhập'!$M$11:$M$19999)</f>
        <v>0</v>
      </c>
      <c r="I409" s="57">
        <f>SUMIF('Nhập'!$J$11:$J$19999,$C409,'Nhập'!$O$11:$O$19999)</f>
        <v>0</v>
      </c>
      <c r="J409" s="57">
        <f>SUMIF(Xuat!$I$11:$I$19999,$C409,Xuat!$K$11:$K$19999)</f>
        <v>0</v>
      </c>
      <c r="K409" s="57">
        <f>SUMIF(Xuat!$I$11:$I$19999,$C409,Xuat!$K$11:$K$19999)</f>
        <v>0</v>
      </c>
      <c r="L409" s="57">
        <f t="shared" ref="L409:M409" si="802">F409+H409-J409</f>
        <v>0</v>
      </c>
      <c r="M409" s="57">
        <f t="shared" si="802"/>
        <v>0</v>
      </c>
      <c r="N409" s="57">
        <f t="shared" ref="N409:O409" si="803">F409+H409</f>
        <v>0</v>
      </c>
      <c r="O409" s="57">
        <f t="shared" si="803"/>
        <v>0</v>
      </c>
      <c r="P409" s="58" t="str">
        <f t="shared" si="5"/>
        <v/>
      </c>
      <c r="Q409" s="57">
        <f t="shared" si="6"/>
        <v>0</v>
      </c>
      <c r="R409" s="49"/>
      <c r="S409" s="50"/>
      <c r="T409" s="50"/>
      <c r="U409" s="50"/>
      <c r="V409" s="50"/>
      <c r="W409" s="50"/>
      <c r="X409" s="50"/>
      <c r="Y409" s="50"/>
      <c r="Z409" s="50"/>
      <c r="AA409" s="50"/>
    </row>
    <row r="410" ht="18.75" customHeight="1">
      <c r="A410" s="41"/>
      <c r="B410" s="52"/>
      <c r="C410" s="53"/>
      <c r="D410" s="54" t="str">
        <f t="shared" si="204"/>
        <v/>
      </c>
      <c r="E410" s="55" t="str">
        <f t="shared" si="205"/>
        <v/>
      </c>
      <c r="F410" s="56"/>
      <c r="G410" s="56"/>
      <c r="H410" s="57">
        <f>SUMIF('Nhập'!$J$11:$J$19999,$C410,'Nhập'!$M$11:$M$19999)</f>
        <v>0</v>
      </c>
      <c r="I410" s="57">
        <f>SUMIF('Nhập'!$J$11:$J$19999,$C410,'Nhập'!$O$11:$O$19999)</f>
        <v>0</v>
      </c>
      <c r="J410" s="57">
        <f>SUMIF(Xuat!$I$11:$I$19999,$C410,Xuat!$K$11:$K$19999)</f>
        <v>0</v>
      </c>
      <c r="K410" s="57">
        <f>SUMIF(Xuat!$I$11:$I$19999,$C410,Xuat!$K$11:$K$19999)</f>
        <v>0</v>
      </c>
      <c r="L410" s="57">
        <f t="shared" ref="L410:M410" si="804">F410+H410-J410</f>
        <v>0</v>
      </c>
      <c r="M410" s="57">
        <f t="shared" si="804"/>
        <v>0</v>
      </c>
      <c r="N410" s="57">
        <f t="shared" ref="N410:O410" si="805">F410+H410</f>
        <v>0</v>
      </c>
      <c r="O410" s="57">
        <f t="shared" si="805"/>
        <v>0</v>
      </c>
      <c r="P410" s="58" t="str">
        <f t="shared" si="5"/>
        <v/>
      </c>
      <c r="Q410" s="57">
        <f t="shared" si="6"/>
        <v>0</v>
      </c>
      <c r="R410" s="49"/>
      <c r="S410" s="50"/>
      <c r="T410" s="50"/>
      <c r="U410" s="50"/>
      <c r="V410" s="50"/>
      <c r="W410" s="50"/>
      <c r="X410" s="50"/>
      <c r="Y410" s="50"/>
      <c r="Z410" s="50"/>
      <c r="AA410" s="50"/>
    </row>
    <row r="411" ht="18.75" customHeight="1">
      <c r="A411" s="41"/>
      <c r="B411" s="52"/>
      <c r="C411" s="53"/>
      <c r="D411" s="54" t="str">
        <f t="shared" si="204"/>
        <v/>
      </c>
      <c r="E411" s="55" t="str">
        <f t="shared" si="205"/>
        <v/>
      </c>
      <c r="F411" s="56"/>
      <c r="G411" s="56"/>
      <c r="H411" s="57">
        <f>SUMIF('Nhập'!$J$11:$J$19999,$C411,'Nhập'!$M$11:$M$19999)</f>
        <v>0</v>
      </c>
      <c r="I411" s="57">
        <f>SUMIF('Nhập'!$J$11:$J$19999,$C411,'Nhập'!$O$11:$O$19999)</f>
        <v>0</v>
      </c>
      <c r="J411" s="57">
        <f>SUMIF(Xuat!$I$11:$I$19999,$C411,Xuat!$K$11:$K$19999)</f>
        <v>0</v>
      </c>
      <c r="K411" s="57">
        <f>SUMIF(Xuat!$I$11:$I$19999,$C411,Xuat!$K$11:$K$19999)</f>
        <v>0</v>
      </c>
      <c r="L411" s="57">
        <f t="shared" ref="L411:M411" si="806">F411+H411-J411</f>
        <v>0</v>
      </c>
      <c r="M411" s="57">
        <f t="shared" si="806"/>
        <v>0</v>
      </c>
      <c r="N411" s="57">
        <f t="shared" ref="N411:O411" si="807">F411+H411</f>
        <v>0</v>
      </c>
      <c r="O411" s="57">
        <f t="shared" si="807"/>
        <v>0</v>
      </c>
      <c r="P411" s="58" t="str">
        <f t="shared" si="5"/>
        <v/>
      </c>
      <c r="Q411" s="57">
        <f t="shared" si="6"/>
        <v>0</v>
      </c>
      <c r="R411" s="49"/>
      <c r="S411" s="50"/>
      <c r="T411" s="50"/>
      <c r="U411" s="50"/>
      <c r="V411" s="50"/>
      <c r="W411" s="50"/>
      <c r="X411" s="50"/>
      <c r="Y411" s="50"/>
      <c r="Z411" s="50"/>
      <c r="AA411" s="50"/>
    </row>
    <row r="412" ht="18.75" customHeight="1">
      <c r="A412" s="41"/>
      <c r="B412" s="52"/>
      <c r="C412" s="53"/>
      <c r="D412" s="54" t="str">
        <f t="shared" si="204"/>
        <v/>
      </c>
      <c r="E412" s="55" t="str">
        <f t="shared" si="205"/>
        <v/>
      </c>
      <c r="F412" s="56"/>
      <c r="G412" s="56"/>
      <c r="H412" s="57">
        <f>SUMIF('Nhập'!$J$11:$J$19999,$C412,'Nhập'!$M$11:$M$19999)</f>
        <v>0</v>
      </c>
      <c r="I412" s="57">
        <f>SUMIF('Nhập'!$J$11:$J$19999,$C412,'Nhập'!$O$11:$O$19999)</f>
        <v>0</v>
      </c>
      <c r="J412" s="57">
        <f>SUMIF(Xuat!$I$11:$I$19999,$C412,Xuat!$K$11:$K$19999)</f>
        <v>0</v>
      </c>
      <c r="K412" s="57">
        <f>SUMIF(Xuat!$I$11:$I$19999,$C412,Xuat!$K$11:$K$19999)</f>
        <v>0</v>
      </c>
      <c r="L412" s="57">
        <f t="shared" ref="L412:M412" si="808">F412+H412-J412</f>
        <v>0</v>
      </c>
      <c r="M412" s="57">
        <f t="shared" si="808"/>
        <v>0</v>
      </c>
      <c r="N412" s="57">
        <f t="shared" ref="N412:O412" si="809">F412+H412</f>
        <v>0</v>
      </c>
      <c r="O412" s="57">
        <f t="shared" si="809"/>
        <v>0</v>
      </c>
      <c r="P412" s="58" t="str">
        <f t="shared" si="5"/>
        <v/>
      </c>
      <c r="Q412" s="57">
        <f t="shared" si="6"/>
        <v>0</v>
      </c>
      <c r="R412" s="49"/>
      <c r="S412" s="50"/>
      <c r="T412" s="50"/>
      <c r="U412" s="50"/>
      <c r="V412" s="50"/>
      <c r="W412" s="50"/>
      <c r="X412" s="50"/>
      <c r="Y412" s="50"/>
      <c r="Z412" s="50"/>
      <c r="AA412" s="50"/>
    </row>
    <row r="413" ht="18.75" customHeight="1">
      <c r="A413" s="41"/>
      <c r="B413" s="52"/>
      <c r="C413" s="53"/>
      <c r="D413" s="54" t="str">
        <f t="shared" si="204"/>
        <v/>
      </c>
      <c r="E413" s="55" t="str">
        <f t="shared" si="205"/>
        <v/>
      </c>
      <c r="F413" s="56"/>
      <c r="G413" s="56"/>
      <c r="H413" s="57">
        <f>SUMIF('Nhập'!$J$11:$J$19999,$C413,'Nhập'!$M$11:$M$19999)</f>
        <v>0</v>
      </c>
      <c r="I413" s="57">
        <f>SUMIF('Nhập'!$J$11:$J$19999,$C413,'Nhập'!$O$11:$O$19999)</f>
        <v>0</v>
      </c>
      <c r="J413" s="57">
        <f>SUMIF(Xuat!$I$11:$I$19999,$C413,Xuat!$K$11:$K$19999)</f>
        <v>0</v>
      </c>
      <c r="K413" s="57">
        <f>SUMIF(Xuat!$I$11:$I$19999,$C413,Xuat!$K$11:$K$19999)</f>
        <v>0</v>
      </c>
      <c r="L413" s="57">
        <f t="shared" ref="L413:M413" si="810">F413+H413-J413</f>
        <v>0</v>
      </c>
      <c r="M413" s="57">
        <f t="shared" si="810"/>
        <v>0</v>
      </c>
      <c r="N413" s="57">
        <f t="shared" ref="N413:O413" si="811">F413+H413</f>
        <v>0</v>
      </c>
      <c r="O413" s="57">
        <f t="shared" si="811"/>
        <v>0</v>
      </c>
      <c r="P413" s="58" t="str">
        <f t="shared" si="5"/>
        <v/>
      </c>
      <c r="Q413" s="57">
        <f t="shared" si="6"/>
        <v>0</v>
      </c>
      <c r="R413" s="49"/>
      <c r="S413" s="50"/>
      <c r="T413" s="50"/>
      <c r="U413" s="50"/>
      <c r="V413" s="50"/>
      <c r="W413" s="50"/>
      <c r="X413" s="50"/>
      <c r="Y413" s="50"/>
      <c r="Z413" s="50"/>
      <c r="AA413" s="50"/>
    </row>
    <row r="414" ht="18.75" customHeight="1">
      <c r="A414" s="41"/>
      <c r="B414" s="52"/>
      <c r="C414" s="53"/>
      <c r="D414" s="54" t="str">
        <f t="shared" si="204"/>
        <v/>
      </c>
      <c r="E414" s="55" t="str">
        <f t="shared" si="205"/>
        <v/>
      </c>
      <c r="F414" s="56"/>
      <c r="G414" s="56"/>
      <c r="H414" s="57">
        <f>SUMIF('Nhập'!$J$11:$J$19999,$C414,'Nhập'!$M$11:$M$19999)</f>
        <v>0</v>
      </c>
      <c r="I414" s="57">
        <f>SUMIF('Nhập'!$J$11:$J$19999,$C414,'Nhập'!$O$11:$O$19999)</f>
        <v>0</v>
      </c>
      <c r="J414" s="57">
        <f>SUMIF(Xuat!$I$11:$I$19999,$C414,Xuat!$K$11:$K$19999)</f>
        <v>0</v>
      </c>
      <c r="K414" s="57">
        <f>SUMIF(Xuat!$I$11:$I$19999,$C414,Xuat!$K$11:$K$19999)</f>
        <v>0</v>
      </c>
      <c r="L414" s="57">
        <f t="shared" ref="L414:M414" si="812">F414+H414-J414</f>
        <v>0</v>
      </c>
      <c r="M414" s="57">
        <f t="shared" si="812"/>
        <v>0</v>
      </c>
      <c r="N414" s="57">
        <f t="shared" ref="N414:O414" si="813">F414+H414</f>
        <v>0</v>
      </c>
      <c r="O414" s="57">
        <f t="shared" si="813"/>
        <v>0</v>
      </c>
      <c r="P414" s="58" t="str">
        <f t="shared" si="5"/>
        <v/>
      </c>
      <c r="Q414" s="57">
        <f t="shared" si="6"/>
        <v>0</v>
      </c>
      <c r="R414" s="49"/>
      <c r="S414" s="50"/>
      <c r="T414" s="50"/>
      <c r="U414" s="50"/>
      <c r="V414" s="50"/>
      <c r="W414" s="50"/>
      <c r="X414" s="50"/>
      <c r="Y414" s="50"/>
      <c r="Z414" s="50"/>
      <c r="AA414" s="50"/>
    </row>
    <row r="415" ht="18.75" customHeight="1">
      <c r="A415" s="41"/>
      <c r="B415" s="52"/>
      <c r="C415" s="53"/>
      <c r="D415" s="54" t="str">
        <f t="shared" si="204"/>
        <v/>
      </c>
      <c r="E415" s="55" t="str">
        <f t="shared" si="205"/>
        <v/>
      </c>
      <c r="F415" s="56"/>
      <c r="G415" s="56"/>
      <c r="H415" s="57">
        <f>SUMIF('Nhập'!$J$11:$J$19999,$C415,'Nhập'!$M$11:$M$19999)</f>
        <v>0</v>
      </c>
      <c r="I415" s="57">
        <f>SUMIF('Nhập'!$J$11:$J$19999,$C415,'Nhập'!$O$11:$O$19999)</f>
        <v>0</v>
      </c>
      <c r="J415" s="57">
        <f>SUMIF(Xuat!$I$11:$I$19999,$C415,Xuat!$K$11:$K$19999)</f>
        <v>0</v>
      </c>
      <c r="K415" s="57">
        <f>SUMIF(Xuat!$I$11:$I$19999,$C415,Xuat!$K$11:$K$19999)</f>
        <v>0</v>
      </c>
      <c r="L415" s="57">
        <f t="shared" ref="L415:M415" si="814">F415+H415-J415</f>
        <v>0</v>
      </c>
      <c r="M415" s="57">
        <f t="shared" si="814"/>
        <v>0</v>
      </c>
      <c r="N415" s="57">
        <f t="shared" ref="N415:O415" si="815">F415+H415</f>
        <v>0</v>
      </c>
      <c r="O415" s="57">
        <f t="shared" si="815"/>
        <v>0</v>
      </c>
      <c r="P415" s="58" t="str">
        <f t="shared" si="5"/>
        <v/>
      </c>
      <c r="Q415" s="57">
        <f t="shared" si="6"/>
        <v>0</v>
      </c>
      <c r="R415" s="49"/>
      <c r="S415" s="50"/>
      <c r="T415" s="50"/>
      <c r="U415" s="50"/>
      <c r="V415" s="50"/>
      <c r="W415" s="50"/>
      <c r="X415" s="50"/>
      <c r="Y415" s="50"/>
      <c r="Z415" s="50"/>
      <c r="AA415" s="50"/>
    </row>
    <row r="416" ht="18.75" customHeight="1">
      <c r="A416" s="41"/>
      <c r="B416" s="52"/>
      <c r="C416" s="53"/>
      <c r="D416" s="54" t="str">
        <f t="shared" si="204"/>
        <v/>
      </c>
      <c r="E416" s="55" t="str">
        <f t="shared" si="205"/>
        <v/>
      </c>
      <c r="F416" s="56"/>
      <c r="G416" s="56"/>
      <c r="H416" s="57">
        <f>SUMIF('Nhập'!$J$11:$J$19999,$C416,'Nhập'!$M$11:$M$19999)</f>
        <v>0</v>
      </c>
      <c r="I416" s="57">
        <f>SUMIF('Nhập'!$J$11:$J$19999,$C416,'Nhập'!$O$11:$O$19999)</f>
        <v>0</v>
      </c>
      <c r="J416" s="57">
        <f>SUMIF(Xuat!$I$11:$I$19999,$C416,Xuat!$K$11:$K$19999)</f>
        <v>0</v>
      </c>
      <c r="K416" s="57">
        <f>SUMIF(Xuat!$I$11:$I$19999,$C416,Xuat!$K$11:$K$19999)</f>
        <v>0</v>
      </c>
      <c r="L416" s="57">
        <f t="shared" ref="L416:M416" si="816">F416+H416-J416</f>
        <v>0</v>
      </c>
      <c r="M416" s="57">
        <f t="shared" si="816"/>
        <v>0</v>
      </c>
      <c r="N416" s="57">
        <f t="shared" ref="N416:O416" si="817">F416+H416</f>
        <v>0</v>
      </c>
      <c r="O416" s="57">
        <f t="shared" si="817"/>
        <v>0</v>
      </c>
      <c r="P416" s="58" t="str">
        <f t="shared" si="5"/>
        <v/>
      </c>
      <c r="Q416" s="57">
        <f t="shared" si="6"/>
        <v>0</v>
      </c>
      <c r="R416" s="49"/>
      <c r="S416" s="50"/>
      <c r="T416" s="50"/>
      <c r="U416" s="50"/>
      <c r="V416" s="50"/>
      <c r="W416" s="50"/>
      <c r="X416" s="50"/>
      <c r="Y416" s="50"/>
      <c r="Z416" s="50"/>
      <c r="AA416" s="50"/>
    </row>
    <row r="417" ht="18.75" customHeight="1">
      <c r="A417" s="41"/>
      <c r="B417" s="52"/>
      <c r="C417" s="53"/>
      <c r="D417" s="54" t="str">
        <f t="shared" si="204"/>
        <v/>
      </c>
      <c r="E417" s="55" t="str">
        <f t="shared" si="205"/>
        <v/>
      </c>
      <c r="F417" s="56"/>
      <c r="G417" s="56"/>
      <c r="H417" s="57">
        <f>SUMIF('Nhập'!$J$11:$J$19999,$C417,'Nhập'!$M$11:$M$19999)</f>
        <v>0</v>
      </c>
      <c r="I417" s="57">
        <f>SUMIF('Nhập'!$J$11:$J$19999,$C417,'Nhập'!$O$11:$O$19999)</f>
        <v>0</v>
      </c>
      <c r="J417" s="57">
        <f>SUMIF(Xuat!$I$11:$I$19999,$C417,Xuat!$K$11:$K$19999)</f>
        <v>0</v>
      </c>
      <c r="K417" s="57">
        <f>SUMIF(Xuat!$I$11:$I$19999,$C417,Xuat!$K$11:$K$19999)</f>
        <v>0</v>
      </c>
      <c r="L417" s="57">
        <f t="shared" ref="L417:M417" si="818">F417+H417-J417</f>
        <v>0</v>
      </c>
      <c r="M417" s="57">
        <f t="shared" si="818"/>
        <v>0</v>
      </c>
      <c r="N417" s="57">
        <f t="shared" ref="N417:O417" si="819">F417+H417</f>
        <v>0</v>
      </c>
      <c r="O417" s="57">
        <f t="shared" si="819"/>
        <v>0</v>
      </c>
      <c r="P417" s="58" t="str">
        <f t="shared" si="5"/>
        <v/>
      </c>
      <c r="Q417" s="57">
        <f t="shared" si="6"/>
        <v>0</v>
      </c>
      <c r="R417" s="49"/>
      <c r="S417" s="50"/>
      <c r="T417" s="50"/>
      <c r="U417" s="50"/>
      <c r="V417" s="50"/>
      <c r="W417" s="50"/>
      <c r="X417" s="50"/>
      <c r="Y417" s="50"/>
      <c r="Z417" s="50"/>
      <c r="AA417" s="50"/>
    </row>
    <row r="418" ht="18.75" customHeight="1">
      <c r="A418" s="41"/>
      <c r="B418" s="52"/>
      <c r="C418" s="53"/>
      <c r="D418" s="54" t="str">
        <f t="shared" si="204"/>
        <v/>
      </c>
      <c r="E418" s="55" t="str">
        <f t="shared" si="205"/>
        <v/>
      </c>
      <c r="F418" s="56"/>
      <c r="G418" s="56"/>
      <c r="H418" s="57">
        <f>SUMIF('Nhập'!$J$11:$J$19999,$C418,'Nhập'!$M$11:$M$19999)</f>
        <v>0</v>
      </c>
      <c r="I418" s="57">
        <f>SUMIF('Nhập'!$J$11:$J$19999,$C418,'Nhập'!$O$11:$O$19999)</f>
        <v>0</v>
      </c>
      <c r="J418" s="57">
        <f>SUMIF(Xuat!$I$11:$I$19999,$C418,Xuat!$K$11:$K$19999)</f>
        <v>0</v>
      </c>
      <c r="K418" s="57">
        <f>SUMIF(Xuat!$I$11:$I$19999,$C418,Xuat!$K$11:$K$19999)</f>
        <v>0</v>
      </c>
      <c r="L418" s="57">
        <f t="shared" ref="L418:M418" si="820">F418+H418-J418</f>
        <v>0</v>
      </c>
      <c r="M418" s="57">
        <f t="shared" si="820"/>
        <v>0</v>
      </c>
      <c r="N418" s="57">
        <f t="shared" ref="N418:O418" si="821">F418+H418</f>
        <v>0</v>
      </c>
      <c r="O418" s="57">
        <f t="shared" si="821"/>
        <v>0</v>
      </c>
      <c r="P418" s="58" t="str">
        <f t="shared" si="5"/>
        <v/>
      </c>
      <c r="Q418" s="57">
        <f t="shared" si="6"/>
        <v>0</v>
      </c>
      <c r="R418" s="49"/>
      <c r="S418" s="50"/>
      <c r="T418" s="50"/>
      <c r="U418" s="50"/>
      <c r="V418" s="50"/>
      <c r="W418" s="50"/>
      <c r="X418" s="50"/>
      <c r="Y418" s="50"/>
      <c r="Z418" s="50"/>
      <c r="AA418" s="50"/>
    </row>
    <row r="419" ht="18.75" customHeight="1">
      <c r="A419" s="41"/>
      <c r="B419" s="52"/>
      <c r="C419" s="53"/>
      <c r="D419" s="54" t="str">
        <f t="shared" si="204"/>
        <v/>
      </c>
      <c r="E419" s="55" t="str">
        <f t="shared" si="205"/>
        <v/>
      </c>
      <c r="F419" s="56"/>
      <c r="G419" s="56"/>
      <c r="H419" s="57">
        <f>SUMIF('Nhập'!$J$11:$J$19999,$C419,'Nhập'!$M$11:$M$19999)</f>
        <v>0</v>
      </c>
      <c r="I419" s="57">
        <f>SUMIF('Nhập'!$J$11:$J$19999,$C419,'Nhập'!$O$11:$O$19999)</f>
        <v>0</v>
      </c>
      <c r="J419" s="57">
        <f>SUMIF(Xuat!$I$11:$I$19999,$C419,Xuat!$K$11:$K$19999)</f>
        <v>0</v>
      </c>
      <c r="K419" s="57">
        <f>SUMIF(Xuat!$I$11:$I$19999,$C419,Xuat!$K$11:$K$19999)</f>
        <v>0</v>
      </c>
      <c r="L419" s="57">
        <f t="shared" ref="L419:M419" si="822">F419+H419-J419</f>
        <v>0</v>
      </c>
      <c r="M419" s="57">
        <f t="shared" si="822"/>
        <v>0</v>
      </c>
      <c r="N419" s="57">
        <f t="shared" ref="N419:O419" si="823">F419+H419</f>
        <v>0</v>
      </c>
      <c r="O419" s="57">
        <f t="shared" si="823"/>
        <v>0</v>
      </c>
      <c r="P419" s="58" t="str">
        <f t="shared" si="5"/>
        <v/>
      </c>
      <c r="Q419" s="57">
        <f t="shared" si="6"/>
        <v>0</v>
      </c>
      <c r="R419" s="49"/>
      <c r="S419" s="50"/>
      <c r="T419" s="50"/>
      <c r="U419" s="50"/>
      <c r="V419" s="50"/>
      <c r="W419" s="50"/>
      <c r="X419" s="50"/>
      <c r="Y419" s="50"/>
      <c r="Z419" s="50"/>
      <c r="AA419" s="50"/>
    </row>
    <row r="420" ht="18.75" customHeight="1">
      <c r="A420" s="41"/>
      <c r="B420" s="52"/>
      <c r="C420" s="53"/>
      <c r="D420" s="54" t="str">
        <f t="shared" si="204"/>
        <v/>
      </c>
      <c r="E420" s="55" t="str">
        <f t="shared" si="205"/>
        <v/>
      </c>
      <c r="F420" s="56"/>
      <c r="G420" s="56"/>
      <c r="H420" s="57">
        <f>SUMIF('Nhập'!$J$11:$J$19999,$C420,'Nhập'!$M$11:$M$19999)</f>
        <v>0</v>
      </c>
      <c r="I420" s="57">
        <f>SUMIF('Nhập'!$J$11:$J$19999,$C420,'Nhập'!$O$11:$O$19999)</f>
        <v>0</v>
      </c>
      <c r="J420" s="57">
        <f>SUMIF(Xuat!$I$11:$I$19999,$C420,Xuat!$K$11:$K$19999)</f>
        <v>0</v>
      </c>
      <c r="K420" s="57">
        <f>SUMIF(Xuat!$I$11:$I$19999,$C420,Xuat!$K$11:$K$19999)</f>
        <v>0</v>
      </c>
      <c r="L420" s="57">
        <f t="shared" ref="L420:M420" si="824">F420+H420-J420</f>
        <v>0</v>
      </c>
      <c r="M420" s="57">
        <f t="shared" si="824"/>
        <v>0</v>
      </c>
      <c r="N420" s="57">
        <f t="shared" ref="N420:O420" si="825">F420+H420</f>
        <v>0</v>
      </c>
      <c r="O420" s="57">
        <f t="shared" si="825"/>
        <v>0</v>
      </c>
      <c r="P420" s="58" t="str">
        <f t="shared" si="5"/>
        <v/>
      </c>
      <c r="Q420" s="57">
        <f t="shared" si="6"/>
        <v>0</v>
      </c>
      <c r="R420" s="49"/>
      <c r="S420" s="50"/>
      <c r="T420" s="50"/>
      <c r="U420" s="50"/>
      <c r="V420" s="50"/>
      <c r="W420" s="50"/>
      <c r="X420" s="50"/>
      <c r="Y420" s="50"/>
      <c r="Z420" s="50"/>
      <c r="AA420" s="50"/>
    </row>
    <row r="421" ht="18.75" customHeight="1">
      <c r="A421" s="41"/>
      <c r="B421" s="52"/>
      <c r="C421" s="53"/>
      <c r="D421" s="54" t="str">
        <f t="shared" si="204"/>
        <v/>
      </c>
      <c r="E421" s="55" t="str">
        <f t="shared" si="205"/>
        <v/>
      </c>
      <c r="F421" s="56"/>
      <c r="G421" s="56"/>
      <c r="H421" s="57">
        <f>SUMIF('Nhập'!$J$11:$J$19999,$C421,'Nhập'!$M$11:$M$19999)</f>
        <v>0</v>
      </c>
      <c r="I421" s="57">
        <f>SUMIF('Nhập'!$J$11:$J$19999,$C421,'Nhập'!$O$11:$O$19999)</f>
        <v>0</v>
      </c>
      <c r="J421" s="57">
        <f>SUMIF(Xuat!$I$11:$I$19999,$C421,Xuat!$K$11:$K$19999)</f>
        <v>0</v>
      </c>
      <c r="K421" s="57">
        <f>SUMIF(Xuat!$I$11:$I$19999,$C421,Xuat!$K$11:$K$19999)</f>
        <v>0</v>
      </c>
      <c r="L421" s="57">
        <f t="shared" ref="L421:M421" si="826">F421+H421-J421</f>
        <v>0</v>
      </c>
      <c r="M421" s="57">
        <f t="shared" si="826"/>
        <v>0</v>
      </c>
      <c r="N421" s="57">
        <f t="shared" ref="N421:O421" si="827">F421+H421</f>
        <v>0</v>
      </c>
      <c r="O421" s="57">
        <f t="shared" si="827"/>
        <v>0</v>
      </c>
      <c r="P421" s="58" t="str">
        <f t="shared" si="5"/>
        <v/>
      </c>
      <c r="Q421" s="57">
        <f t="shared" si="6"/>
        <v>0</v>
      </c>
      <c r="R421" s="49"/>
      <c r="S421" s="50"/>
      <c r="T421" s="50"/>
      <c r="U421" s="50"/>
      <c r="V421" s="50"/>
      <c r="W421" s="50"/>
      <c r="X421" s="50"/>
      <c r="Y421" s="50"/>
      <c r="Z421" s="50"/>
      <c r="AA421" s="50"/>
    </row>
    <row r="422" ht="18.75" customHeight="1">
      <c r="A422" s="41"/>
      <c r="B422" s="52"/>
      <c r="C422" s="53"/>
      <c r="D422" s="54" t="str">
        <f t="shared" si="204"/>
        <v/>
      </c>
      <c r="E422" s="55" t="str">
        <f t="shared" si="205"/>
        <v/>
      </c>
      <c r="F422" s="56"/>
      <c r="G422" s="56"/>
      <c r="H422" s="57">
        <f>SUMIF('Nhập'!$J$11:$J$19999,$C422,'Nhập'!$M$11:$M$19999)</f>
        <v>0</v>
      </c>
      <c r="I422" s="57">
        <f>SUMIF('Nhập'!$J$11:$J$19999,$C422,'Nhập'!$O$11:$O$19999)</f>
        <v>0</v>
      </c>
      <c r="J422" s="57">
        <f>SUMIF(Xuat!$I$11:$I$19999,$C422,Xuat!$K$11:$K$19999)</f>
        <v>0</v>
      </c>
      <c r="K422" s="57">
        <f>SUMIF(Xuat!$I$11:$I$19999,$C422,Xuat!$K$11:$K$19999)</f>
        <v>0</v>
      </c>
      <c r="L422" s="57">
        <f t="shared" ref="L422:M422" si="828">F422+H422-J422</f>
        <v>0</v>
      </c>
      <c r="M422" s="57">
        <f t="shared" si="828"/>
        <v>0</v>
      </c>
      <c r="N422" s="57">
        <f t="shared" ref="N422:O422" si="829">F422+H422</f>
        <v>0</v>
      </c>
      <c r="O422" s="57">
        <f t="shared" si="829"/>
        <v>0</v>
      </c>
      <c r="P422" s="58" t="str">
        <f t="shared" si="5"/>
        <v/>
      </c>
      <c r="Q422" s="57">
        <f t="shared" si="6"/>
        <v>0</v>
      </c>
      <c r="R422" s="49"/>
      <c r="S422" s="50"/>
      <c r="T422" s="50"/>
      <c r="U422" s="50"/>
      <c r="V422" s="50"/>
      <c r="W422" s="50"/>
      <c r="X422" s="50"/>
      <c r="Y422" s="50"/>
      <c r="Z422" s="50"/>
      <c r="AA422" s="50"/>
    </row>
    <row r="423" ht="18.75" customHeight="1">
      <c r="A423" s="41"/>
      <c r="B423" s="52"/>
      <c r="C423" s="53"/>
      <c r="D423" s="54" t="str">
        <f t="shared" si="204"/>
        <v/>
      </c>
      <c r="E423" s="55" t="str">
        <f t="shared" si="205"/>
        <v/>
      </c>
      <c r="F423" s="56"/>
      <c r="G423" s="56"/>
      <c r="H423" s="57">
        <f>SUMIF('Nhập'!$J$11:$J$19999,$C423,'Nhập'!$M$11:$M$19999)</f>
        <v>0</v>
      </c>
      <c r="I423" s="57">
        <f>SUMIF('Nhập'!$J$11:$J$19999,$C423,'Nhập'!$O$11:$O$19999)</f>
        <v>0</v>
      </c>
      <c r="J423" s="57">
        <f>SUMIF(Xuat!$I$11:$I$19999,$C423,Xuat!$K$11:$K$19999)</f>
        <v>0</v>
      </c>
      <c r="K423" s="57">
        <f>SUMIF(Xuat!$I$11:$I$19999,$C423,Xuat!$K$11:$K$19999)</f>
        <v>0</v>
      </c>
      <c r="L423" s="57">
        <f t="shared" ref="L423:M423" si="830">F423+H423-J423</f>
        <v>0</v>
      </c>
      <c r="M423" s="57">
        <f t="shared" si="830"/>
        <v>0</v>
      </c>
      <c r="N423" s="57">
        <f t="shared" ref="N423:O423" si="831">F423+H423</f>
        <v>0</v>
      </c>
      <c r="O423" s="57">
        <f t="shared" si="831"/>
        <v>0</v>
      </c>
      <c r="P423" s="58" t="str">
        <f t="shared" si="5"/>
        <v/>
      </c>
      <c r="Q423" s="57">
        <f t="shared" si="6"/>
        <v>0</v>
      </c>
      <c r="R423" s="49"/>
      <c r="S423" s="50"/>
      <c r="T423" s="50"/>
      <c r="U423" s="50"/>
      <c r="V423" s="50"/>
      <c r="W423" s="50"/>
      <c r="X423" s="50"/>
      <c r="Y423" s="50"/>
      <c r="Z423" s="50"/>
      <c r="AA423" s="50"/>
    </row>
    <row r="424" ht="18.75" customHeight="1">
      <c r="A424" s="41"/>
      <c r="B424" s="52"/>
      <c r="C424" s="53"/>
      <c r="D424" s="54" t="str">
        <f t="shared" si="204"/>
        <v/>
      </c>
      <c r="E424" s="55" t="str">
        <f t="shared" si="205"/>
        <v/>
      </c>
      <c r="F424" s="56"/>
      <c r="G424" s="56"/>
      <c r="H424" s="57">
        <f>SUMIF('Nhập'!$J$11:$J$19999,$C424,'Nhập'!$M$11:$M$19999)</f>
        <v>0</v>
      </c>
      <c r="I424" s="57">
        <f>SUMIF('Nhập'!$J$11:$J$19999,$C424,'Nhập'!$O$11:$O$19999)</f>
        <v>0</v>
      </c>
      <c r="J424" s="57">
        <f>SUMIF(Xuat!$I$11:$I$19999,$C424,Xuat!$K$11:$K$19999)</f>
        <v>0</v>
      </c>
      <c r="K424" s="57">
        <f>SUMIF(Xuat!$I$11:$I$19999,$C424,Xuat!$K$11:$K$19999)</f>
        <v>0</v>
      </c>
      <c r="L424" s="57">
        <f t="shared" ref="L424:M424" si="832">F424+H424-J424</f>
        <v>0</v>
      </c>
      <c r="M424" s="57">
        <f t="shared" si="832"/>
        <v>0</v>
      </c>
      <c r="N424" s="57">
        <f t="shared" ref="N424:O424" si="833">F424+H424</f>
        <v>0</v>
      </c>
      <c r="O424" s="57">
        <f t="shared" si="833"/>
        <v>0</v>
      </c>
      <c r="P424" s="58" t="str">
        <f t="shared" si="5"/>
        <v/>
      </c>
      <c r="Q424" s="57">
        <f t="shared" si="6"/>
        <v>0</v>
      </c>
      <c r="R424" s="49"/>
      <c r="S424" s="50"/>
      <c r="T424" s="50"/>
      <c r="U424" s="50"/>
      <c r="V424" s="50"/>
      <c r="W424" s="50"/>
      <c r="X424" s="50"/>
      <c r="Y424" s="50"/>
      <c r="Z424" s="50"/>
      <c r="AA424" s="50"/>
    </row>
    <row r="425" ht="18.75" customHeight="1">
      <c r="A425" s="41"/>
      <c r="B425" s="52"/>
      <c r="C425" s="53"/>
      <c r="D425" s="54" t="str">
        <f t="shared" si="204"/>
        <v/>
      </c>
      <c r="E425" s="55" t="str">
        <f t="shared" si="205"/>
        <v/>
      </c>
      <c r="F425" s="56"/>
      <c r="G425" s="56"/>
      <c r="H425" s="57">
        <f>SUMIF('Nhập'!$J$11:$J$19999,$C425,'Nhập'!$M$11:$M$19999)</f>
        <v>0</v>
      </c>
      <c r="I425" s="57">
        <f>SUMIF('Nhập'!$J$11:$J$19999,$C425,'Nhập'!$O$11:$O$19999)</f>
        <v>0</v>
      </c>
      <c r="J425" s="57">
        <f>SUMIF(Xuat!$I$11:$I$19999,$C425,Xuat!$K$11:$K$19999)</f>
        <v>0</v>
      </c>
      <c r="K425" s="57">
        <f>SUMIF(Xuat!$I$11:$I$19999,$C425,Xuat!$K$11:$K$19999)</f>
        <v>0</v>
      </c>
      <c r="L425" s="57">
        <f t="shared" ref="L425:M425" si="834">F425+H425-J425</f>
        <v>0</v>
      </c>
      <c r="M425" s="57">
        <f t="shared" si="834"/>
        <v>0</v>
      </c>
      <c r="N425" s="57">
        <f t="shared" ref="N425:O425" si="835">F425+H425</f>
        <v>0</v>
      </c>
      <c r="O425" s="57">
        <f t="shared" si="835"/>
        <v>0</v>
      </c>
      <c r="P425" s="58" t="str">
        <f t="shared" si="5"/>
        <v/>
      </c>
      <c r="Q425" s="57">
        <f t="shared" si="6"/>
        <v>0</v>
      </c>
      <c r="R425" s="49"/>
      <c r="S425" s="50"/>
      <c r="T425" s="50"/>
      <c r="U425" s="50"/>
      <c r="V425" s="50"/>
      <c r="W425" s="50"/>
      <c r="X425" s="50"/>
      <c r="Y425" s="50"/>
      <c r="Z425" s="50"/>
      <c r="AA425" s="50"/>
    </row>
    <row r="426" ht="18.75" customHeight="1">
      <c r="A426" s="41"/>
      <c r="B426" s="52"/>
      <c r="C426" s="53"/>
      <c r="D426" s="54" t="str">
        <f t="shared" si="204"/>
        <v/>
      </c>
      <c r="E426" s="55" t="str">
        <f t="shared" si="205"/>
        <v/>
      </c>
      <c r="F426" s="56"/>
      <c r="G426" s="56"/>
      <c r="H426" s="57">
        <f>SUMIF('Nhập'!$J$11:$J$19999,$C426,'Nhập'!$M$11:$M$19999)</f>
        <v>0</v>
      </c>
      <c r="I426" s="57">
        <f>SUMIF('Nhập'!$J$11:$J$19999,$C426,'Nhập'!$O$11:$O$19999)</f>
        <v>0</v>
      </c>
      <c r="J426" s="57">
        <f>SUMIF(Xuat!$I$11:$I$19999,$C426,Xuat!$K$11:$K$19999)</f>
        <v>0</v>
      </c>
      <c r="K426" s="57">
        <f>SUMIF(Xuat!$I$11:$I$19999,$C426,Xuat!$K$11:$K$19999)</f>
        <v>0</v>
      </c>
      <c r="L426" s="57">
        <f t="shared" ref="L426:M426" si="836">F426+H426-J426</f>
        <v>0</v>
      </c>
      <c r="M426" s="57">
        <f t="shared" si="836"/>
        <v>0</v>
      </c>
      <c r="N426" s="57">
        <f t="shared" ref="N426:O426" si="837">F426+H426</f>
        <v>0</v>
      </c>
      <c r="O426" s="57">
        <f t="shared" si="837"/>
        <v>0</v>
      </c>
      <c r="P426" s="58" t="str">
        <f t="shared" si="5"/>
        <v/>
      </c>
      <c r="Q426" s="57">
        <f t="shared" si="6"/>
        <v>0</v>
      </c>
      <c r="R426" s="49"/>
      <c r="S426" s="50"/>
      <c r="T426" s="50"/>
      <c r="U426" s="50"/>
      <c r="V426" s="50"/>
      <c r="W426" s="50"/>
      <c r="X426" s="50"/>
      <c r="Y426" s="50"/>
      <c r="Z426" s="50"/>
      <c r="AA426" s="50"/>
    </row>
    <row r="427" ht="18.75" customHeight="1">
      <c r="A427" s="41"/>
      <c r="B427" s="52"/>
      <c r="C427" s="53"/>
      <c r="D427" s="54" t="str">
        <f t="shared" si="204"/>
        <v/>
      </c>
      <c r="E427" s="55" t="str">
        <f t="shared" si="205"/>
        <v/>
      </c>
      <c r="F427" s="56"/>
      <c r="G427" s="56"/>
      <c r="H427" s="57">
        <f>SUMIF('Nhập'!$J$11:$J$19999,$C427,'Nhập'!$M$11:$M$19999)</f>
        <v>0</v>
      </c>
      <c r="I427" s="57">
        <f>SUMIF('Nhập'!$J$11:$J$19999,$C427,'Nhập'!$O$11:$O$19999)</f>
        <v>0</v>
      </c>
      <c r="J427" s="57">
        <f>SUMIF(Xuat!$I$11:$I$19999,$C427,Xuat!$K$11:$K$19999)</f>
        <v>0</v>
      </c>
      <c r="K427" s="57">
        <f>SUMIF(Xuat!$I$11:$I$19999,$C427,Xuat!$K$11:$K$19999)</f>
        <v>0</v>
      </c>
      <c r="L427" s="57">
        <f t="shared" ref="L427:M427" si="838">F427+H427-J427</f>
        <v>0</v>
      </c>
      <c r="M427" s="57">
        <f t="shared" si="838"/>
        <v>0</v>
      </c>
      <c r="N427" s="57">
        <f t="shared" ref="N427:O427" si="839">F427+H427</f>
        <v>0</v>
      </c>
      <c r="O427" s="57">
        <f t="shared" si="839"/>
        <v>0</v>
      </c>
      <c r="P427" s="58" t="str">
        <f t="shared" si="5"/>
        <v/>
      </c>
      <c r="Q427" s="57">
        <f t="shared" si="6"/>
        <v>0</v>
      </c>
      <c r="R427" s="49"/>
      <c r="S427" s="50"/>
      <c r="T427" s="50"/>
      <c r="U427" s="50"/>
      <c r="V427" s="50"/>
      <c r="W427" s="50"/>
      <c r="X427" s="50"/>
      <c r="Y427" s="50"/>
      <c r="Z427" s="50"/>
      <c r="AA427" s="50"/>
    </row>
    <row r="428" ht="18.75" customHeight="1">
      <c r="A428" s="41"/>
      <c r="B428" s="52"/>
      <c r="C428" s="53"/>
      <c r="D428" s="54" t="str">
        <f t="shared" si="204"/>
        <v/>
      </c>
      <c r="E428" s="55" t="str">
        <f t="shared" si="205"/>
        <v/>
      </c>
      <c r="F428" s="56"/>
      <c r="G428" s="56"/>
      <c r="H428" s="57">
        <f>SUMIF('Nhập'!$J$11:$J$19999,$C428,'Nhập'!$M$11:$M$19999)</f>
        <v>0</v>
      </c>
      <c r="I428" s="57">
        <f>SUMIF('Nhập'!$J$11:$J$19999,$C428,'Nhập'!$O$11:$O$19999)</f>
        <v>0</v>
      </c>
      <c r="J428" s="57">
        <f>SUMIF(Xuat!$I$11:$I$19999,$C428,Xuat!$K$11:$K$19999)</f>
        <v>0</v>
      </c>
      <c r="K428" s="57">
        <f>SUMIF(Xuat!$I$11:$I$19999,$C428,Xuat!$K$11:$K$19999)</f>
        <v>0</v>
      </c>
      <c r="L428" s="57">
        <f t="shared" ref="L428:M428" si="840">F428+H428-J428</f>
        <v>0</v>
      </c>
      <c r="M428" s="57">
        <f t="shared" si="840"/>
        <v>0</v>
      </c>
      <c r="N428" s="57">
        <f t="shared" ref="N428:O428" si="841">F428+H428</f>
        <v>0</v>
      </c>
      <c r="O428" s="57">
        <f t="shared" si="841"/>
        <v>0</v>
      </c>
      <c r="P428" s="58" t="str">
        <f t="shared" si="5"/>
        <v/>
      </c>
      <c r="Q428" s="57">
        <f t="shared" si="6"/>
        <v>0</v>
      </c>
      <c r="R428" s="49"/>
      <c r="S428" s="50"/>
      <c r="T428" s="50"/>
      <c r="U428" s="50"/>
      <c r="V428" s="50"/>
      <c r="W428" s="50"/>
      <c r="X428" s="50"/>
      <c r="Y428" s="50"/>
      <c r="Z428" s="50"/>
      <c r="AA428" s="50"/>
    </row>
    <row r="429" ht="18.75" customHeight="1">
      <c r="A429" s="41"/>
      <c r="B429" s="52"/>
      <c r="C429" s="53"/>
      <c r="D429" s="54" t="str">
        <f t="shared" si="204"/>
        <v/>
      </c>
      <c r="E429" s="55" t="str">
        <f t="shared" si="205"/>
        <v/>
      </c>
      <c r="F429" s="56"/>
      <c r="G429" s="56"/>
      <c r="H429" s="57">
        <f>SUMIF('Nhập'!$J$11:$J$19999,$C429,'Nhập'!$M$11:$M$19999)</f>
        <v>0</v>
      </c>
      <c r="I429" s="57">
        <f>SUMIF('Nhập'!$J$11:$J$19999,$C429,'Nhập'!$O$11:$O$19999)</f>
        <v>0</v>
      </c>
      <c r="J429" s="57">
        <f>SUMIF(Xuat!$I$11:$I$19999,$C429,Xuat!$K$11:$K$19999)</f>
        <v>0</v>
      </c>
      <c r="K429" s="57">
        <f>SUMIF(Xuat!$I$11:$I$19999,$C429,Xuat!$K$11:$K$19999)</f>
        <v>0</v>
      </c>
      <c r="L429" s="57">
        <f t="shared" ref="L429:M429" si="842">F429+H429-J429</f>
        <v>0</v>
      </c>
      <c r="M429" s="57">
        <f t="shared" si="842"/>
        <v>0</v>
      </c>
      <c r="N429" s="57">
        <f t="shared" ref="N429:O429" si="843">F429+H429</f>
        <v>0</v>
      </c>
      <c r="O429" s="57">
        <f t="shared" si="843"/>
        <v>0</v>
      </c>
      <c r="P429" s="58" t="str">
        <f t="shared" si="5"/>
        <v/>
      </c>
      <c r="Q429" s="57">
        <f t="shared" si="6"/>
        <v>0</v>
      </c>
      <c r="R429" s="49"/>
      <c r="S429" s="50"/>
      <c r="T429" s="50"/>
      <c r="U429" s="50"/>
      <c r="V429" s="50"/>
      <c r="W429" s="50"/>
      <c r="X429" s="50"/>
      <c r="Y429" s="50"/>
      <c r="Z429" s="50"/>
      <c r="AA429" s="50"/>
    </row>
    <row r="430" ht="18.75" customHeight="1">
      <c r="A430" s="41"/>
      <c r="B430" s="52"/>
      <c r="C430" s="53"/>
      <c r="D430" s="54" t="str">
        <f t="shared" si="204"/>
        <v/>
      </c>
      <c r="E430" s="55" t="str">
        <f t="shared" si="205"/>
        <v/>
      </c>
      <c r="F430" s="56"/>
      <c r="G430" s="56"/>
      <c r="H430" s="57">
        <f>SUMIF('Nhập'!$J$11:$J$19999,$C430,'Nhập'!$M$11:$M$19999)</f>
        <v>0</v>
      </c>
      <c r="I430" s="57">
        <f>SUMIF('Nhập'!$J$11:$J$19999,$C430,'Nhập'!$O$11:$O$19999)</f>
        <v>0</v>
      </c>
      <c r="J430" s="57">
        <f>SUMIF(Xuat!$I$11:$I$19999,$C430,Xuat!$K$11:$K$19999)</f>
        <v>0</v>
      </c>
      <c r="K430" s="57">
        <f>SUMIF(Xuat!$I$11:$I$19999,$C430,Xuat!$K$11:$K$19999)</f>
        <v>0</v>
      </c>
      <c r="L430" s="57">
        <f t="shared" ref="L430:M430" si="844">F430+H430-J430</f>
        <v>0</v>
      </c>
      <c r="M430" s="57">
        <f t="shared" si="844"/>
        <v>0</v>
      </c>
      <c r="N430" s="57">
        <f t="shared" ref="N430:O430" si="845">F430+H430</f>
        <v>0</v>
      </c>
      <c r="O430" s="57">
        <f t="shared" si="845"/>
        <v>0</v>
      </c>
      <c r="P430" s="58" t="str">
        <f t="shared" si="5"/>
        <v/>
      </c>
      <c r="Q430" s="57">
        <f t="shared" si="6"/>
        <v>0</v>
      </c>
      <c r="R430" s="49"/>
      <c r="S430" s="50"/>
      <c r="T430" s="50"/>
      <c r="U430" s="50"/>
      <c r="V430" s="50"/>
      <c r="W430" s="50"/>
      <c r="X430" s="50"/>
      <c r="Y430" s="50"/>
      <c r="Z430" s="50"/>
      <c r="AA430" s="50"/>
    </row>
    <row r="431" ht="18.75" customHeight="1">
      <c r="A431" s="41"/>
      <c r="B431" s="52"/>
      <c r="C431" s="53"/>
      <c r="D431" s="54" t="str">
        <f t="shared" si="204"/>
        <v/>
      </c>
      <c r="E431" s="55" t="str">
        <f t="shared" si="205"/>
        <v/>
      </c>
      <c r="F431" s="56"/>
      <c r="G431" s="56"/>
      <c r="H431" s="57">
        <f>SUMIF('Nhập'!$J$11:$J$19999,$C431,'Nhập'!$M$11:$M$19999)</f>
        <v>0</v>
      </c>
      <c r="I431" s="57">
        <f>SUMIF('Nhập'!$J$11:$J$19999,$C431,'Nhập'!$O$11:$O$19999)</f>
        <v>0</v>
      </c>
      <c r="J431" s="57">
        <f>SUMIF(Xuat!$I$11:$I$19999,$C431,Xuat!$K$11:$K$19999)</f>
        <v>0</v>
      </c>
      <c r="K431" s="57">
        <f>SUMIF(Xuat!$I$11:$I$19999,$C431,Xuat!$K$11:$K$19999)</f>
        <v>0</v>
      </c>
      <c r="L431" s="57">
        <f t="shared" ref="L431:M431" si="846">F431+H431-J431</f>
        <v>0</v>
      </c>
      <c r="M431" s="57">
        <f t="shared" si="846"/>
        <v>0</v>
      </c>
      <c r="N431" s="57">
        <f t="shared" ref="N431:O431" si="847">F431+H431</f>
        <v>0</v>
      </c>
      <c r="O431" s="57">
        <f t="shared" si="847"/>
        <v>0</v>
      </c>
      <c r="P431" s="58" t="str">
        <f t="shared" si="5"/>
        <v/>
      </c>
      <c r="Q431" s="57">
        <f t="shared" si="6"/>
        <v>0</v>
      </c>
      <c r="R431" s="49"/>
      <c r="S431" s="50"/>
      <c r="T431" s="50"/>
      <c r="U431" s="50"/>
      <c r="V431" s="50"/>
      <c r="W431" s="50"/>
      <c r="X431" s="50"/>
      <c r="Y431" s="50"/>
      <c r="Z431" s="50"/>
      <c r="AA431" s="50"/>
    </row>
    <row r="432" ht="18.75" customHeight="1">
      <c r="A432" s="41"/>
      <c r="B432" s="52"/>
      <c r="C432" s="53"/>
      <c r="D432" s="54" t="str">
        <f t="shared" si="204"/>
        <v/>
      </c>
      <c r="E432" s="55" t="str">
        <f t="shared" si="205"/>
        <v/>
      </c>
      <c r="F432" s="56"/>
      <c r="G432" s="56"/>
      <c r="H432" s="57">
        <f>SUMIF('Nhập'!$J$11:$J$19999,$C432,'Nhập'!$M$11:$M$19999)</f>
        <v>0</v>
      </c>
      <c r="I432" s="57">
        <f>SUMIF('Nhập'!$J$11:$J$19999,$C432,'Nhập'!$O$11:$O$19999)</f>
        <v>0</v>
      </c>
      <c r="J432" s="57">
        <f>SUMIF(Xuat!$I$11:$I$19999,$C432,Xuat!$K$11:$K$19999)</f>
        <v>0</v>
      </c>
      <c r="K432" s="57">
        <f>SUMIF(Xuat!$I$11:$I$19999,$C432,Xuat!$K$11:$K$19999)</f>
        <v>0</v>
      </c>
      <c r="L432" s="57">
        <f t="shared" ref="L432:M432" si="848">F432+H432-J432</f>
        <v>0</v>
      </c>
      <c r="M432" s="57">
        <f t="shared" si="848"/>
        <v>0</v>
      </c>
      <c r="N432" s="57">
        <f t="shared" ref="N432:O432" si="849">F432+H432</f>
        <v>0</v>
      </c>
      <c r="O432" s="57">
        <f t="shared" si="849"/>
        <v>0</v>
      </c>
      <c r="P432" s="58" t="str">
        <f t="shared" si="5"/>
        <v/>
      </c>
      <c r="Q432" s="57">
        <f t="shared" si="6"/>
        <v>0</v>
      </c>
      <c r="R432" s="49"/>
      <c r="S432" s="50"/>
      <c r="T432" s="50"/>
      <c r="U432" s="50"/>
      <c r="V432" s="50"/>
      <c r="W432" s="50"/>
      <c r="X432" s="50"/>
      <c r="Y432" s="50"/>
      <c r="Z432" s="50"/>
      <c r="AA432" s="50"/>
    </row>
    <row r="433" ht="18.75" customHeight="1">
      <c r="A433" s="41"/>
      <c r="B433" s="52"/>
      <c r="C433" s="53"/>
      <c r="D433" s="54" t="str">
        <f t="shared" si="204"/>
        <v/>
      </c>
      <c r="E433" s="55" t="str">
        <f t="shared" si="205"/>
        <v/>
      </c>
      <c r="F433" s="56"/>
      <c r="G433" s="56"/>
      <c r="H433" s="57">
        <f>SUMIF('Nhập'!$J$11:$J$19999,$C433,'Nhập'!$M$11:$M$19999)</f>
        <v>0</v>
      </c>
      <c r="I433" s="57">
        <f>SUMIF('Nhập'!$J$11:$J$19999,$C433,'Nhập'!$O$11:$O$19999)</f>
        <v>0</v>
      </c>
      <c r="J433" s="57">
        <f>SUMIF(Xuat!$I$11:$I$19999,$C433,Xuat!$K$11:$K$19999)</f>
        <v>0</v>
      </c>
      <c r="K433" s="57">
        <f>SUMIF(Xuat!$I$11:$I$19999,$C433,Xuat!$K$11:$K$19999)</f>
        <v>0</v>
      </c>
      <c r="L433" s="57">
        <f t="shared" ref="L433:M433" si="850">F433+H433-J433</f>
        <v>0</v>
      </c>
      <c r="M433" s="57">
        <f t="shared" si="850"/>
        <v>0</v>
      </c>
      <c r="N433" s="57">
        <f t="shared" ref="N433:O433" si="851">F433+H433</f>
        <v>0</v>
      </c>
      <c r="O433" s="57">
        <f t="shared" si="851"/>
        <v>0</v>
      </c>
      <c r="P433" s="58" t="str">
        <f t="shared" si="5"/>
        <v/>
      </c>
      <c r="Q433" s="57">
        <f t="shared" si="6"/>
        <v>0</v>
      </c>
      <c r="R433" s="49"/>
      <c r="S433" s="50"/>
      <c r="T433" s="50"/>
      <c r="U433" s="50"/>
      <c r="V433" s="50"/>
      <c r="W433" s="50"/>
      <c r="X433" s="50"/>
      <c r="Y433" s="50"/>
      <c r="Z433" s="50"/>
      <c r="AA433" s="50"/>
    </row>
    <row r="434" ht="18.75" customHeight="1">
      <c r="A434" s="41"/>
      <c r="B434" s="52"/>
      <c r="C434" s="53"/>
      <c r="D434" s="54" t="str">
        <f t="shared" si="204"/>
        <v/>
      </c>
      <c r="E434" s="55" t="str">
        <f t="shared" si="205"/>
        <v/>
      </c>
      <c r="F434" s="56"/>
      <c r="G434" s="56"/>
      <c r="H434" s="57">
        <f>SUMIF('Nhập'!$J$11:$J$19999,$C434,'Nhập'!$M$11:$M$19999)</f>
        <v>0</v>
      </c>
      <c r="I434" s="57">
        <f>SUMIF('Nhập'!$J$11:$J$19999,$C434,'Nhập'!$O$11:$O$19999)</f>
        <v>0</v>
      </c>
      <c r="J434" s="57">
        <f>SUMIF(Xuat!$I$11:$I$19999,$C434,Xuat!$K$11:$K$19999)</f>
        <v>0</v>
      </c>
      <c r="K434" s="57">
        <f>SUMIF(Xuat!$I$11:$I$19999,$C434,Xuat!$K$11:$K$19999)</f>
        <v>0</v>
      </c>
      <c r="L434" s="57">
        <f t="shared" ref="L434:M434" si="852">F434+H434-J434</f>
        <v>0</v>
      </c>
      <c r="M434" s="57">
        <f t="shared" si="852"/>
        <v>0</v>
      </c>
      <c r="N434" s="57">
        <f t="shared" ref="N434:O434" si="853">F434+H434</f>
        <v>0</v>
      </c>
      <c r="O434" s="57">
        <f t="shared" si="853"/>
        <v>0</v>
      </c>
      <c r="P434" s="58" t="str">
        <f t="shared" si="5"/>
        <v/>
      </c>
      <c r="Q434" s="57">
        <f t="shared" si="6"/>
        <v>0</v>
      </c>
      <c r="R434" s="49"/>
      <c r="S434" s="50"/>
      <c r="T434" s="50"/>
      <c r="U434" s="50"/>
      <c r="V434" s="50"/>
      <c r="W434" s="50"/>
      <c r="X434" s="50"/>
      <c r="Y434" s="50"/>
      <c r="Z434" s="50"/>
      <c r="AA434" s="50"/>
    </row>
    <row r="435" ht="18.75" customHeight="1">
      <c r="A435" s="41"/>
      <c r="B435" s="52"/>
      <c r="C435" s="53"/>
      <c r="D435" s="54" t="str">
        <f t="shared" si="204"/>
        <v/>
      </c>
      <c r="E435" s="55" t="str">
        <f t="shared" si="205"/>
        <v/>
      </c>
      <c r="F435" s="56"/>
      <c r="G435" s="56"/>
      <c r="H435" s="57">
        <f>SUMIF('Nhập'!$J$11:$J$19999,$C435,'Nhập'!$M$11:$M$19999)</f>
        <v>0</v>
      </c>
      <c r="I435" s="57">
        <f>SUMIF('Nhập'!$J$11:$J$19999,$C435,'Nhập'!$O$11:$O$19999)</f>
        <v>0</v>
      </c>
      <c r="J435" s="57">
        <f>SUMIF(Xuat!$I$11:$I$19999,$C435,Xuat!$K$11:$K$19999)</f>
        <v>0</v>
      </c>
      <c r="K435" s="57">
        <f>SUMIF(Xuat!$I$11:$I$19999,$C435,Xuat!$K$11:$K$19999)</f>
        <v>0</v>
      </c>
      <c r="L435" s="57">
        <f t="shared" ref="L435:M435" si="854">F435+H435-J435</f>
        <v>0</v>
      </c>
      <c r="M435" s="57">
        <f t="shared" si="854"/>
        <v>0</v>
      </c>
      <c r="N435" s="57">
        <f t="shared" ref="N435:O435" si="855">F435+H435</f>
        <v>0</v>
      </c>
      <c r="O435" s="57">
        <f t="shared" si="855"/>
        <v>0</v>
      </c>
      <c r="P435" s="58" t="str">
        <f t="shared" si="5"/>
        <v/>
      </c>
      <c r="Q435" s="57">
        <f t="shared" si="6"/>
        <v>0</v>
      </c>
      <c r="R435" s="49"/>
      <c r="S435" s="50"/>
      <c r="T435" s="50"/>
      <c r="U435" s="50"/>
      <c r="V435" s="50"/>
      <c r="W435" s="50"/>
      <c r="X435" s="50"/>
      <c r="Y435" s="50"/>
      <c r="Z435" s="50"/>
      <c r="AA435" s="50"/>
    </row>
    <row r="436" ht="18.75" customHeight="1">
      <c r="A436" s="41"/>
      <c r="B436" s="52"/>
      <c r="C436" s="53"/>
      <c r="D436" s="54" t="str">
        <f t="shared" si="204"/>
        <v/>
      </c>
      <c r="E436" s="55" t="str">
        <f t="shared" si="205"/>
        <v/>
      </c>
      <c r="F436" s="56"/>
      <c r="G436" s="56"/>
      <c r="H436" s="57">
        <f>SUMIF('Nhập'!$J$11:$J$19999,$C436,'Nhập'!$M$11:$M$19999)</f>
        <v>0</v>
      </c>
      <c r="I436" s="57">
        <f>SUMIF('Nhập'!$J$11:$J$19999,$C436,'Nhập'!$O$11:$O$19999)</f>
        <v>0</v>
      </c>
      <c r="J436" s="57">
        <f>SUMIF(Xuat!$I$11:$I$19999,$C436,Xuat!$K$11:$K$19999)</f>
        <v>0</v>
      </c>
      <c r="K436" s="57">
        <f>SUMIF(Xuat!$I$11:$I$19999,$C436,Xuat!$K$11:$K$19999)</f>
        <v>0</v>
      </c>
      <c r="L436" s="57">
        <f t="shared" ref="L436:M436" si="856">F436+H436-J436</f>
        <v>0</v>
      </c>
      <c r="M436" s="57">
        <f t="shared" si="856"/>
        <v>0</v>
      </c>
      <c r="N436" s="57">
        <f t="shared" ref="N436:O436" si="857">F436+H436</f>
        <v>0</v>
      </c>
      <c r="O436" s="57">
        <f t="shared" si="857"/>
        <v>0</v>
      </c>
      <c r="P436" s="58" t="str">
        <f t="shared" si="5"/>
        <v/>
      </c>
      <c r="Q436" s="57">
        <f t="shared" si="6"/>
        <v>0</v>
      </c>
      <c r="R436" s="49"/>
      <c r="S436" s="50"/>
      <c r="T436" s="50"/>
      <c r="U436" s="50"/>
      <c r="V436" s="50"/>
      <c r="W436" s="50"/>
      <c r="X436" s="50"/>
      <c r="Y436" s="50"/>
      <c r="Z436" s="50"/>
      <c r="AA436" s="50"/>
    </row>
    <row r="437" ht="18.75" customHeight="1">
      <c r="A437" s="41"/>
      <c r="B437" s="52"/>
      <c r="C437" s="53"/>
      <c r="D437" s="54" t="str">
        <f t="shared" si="204"/>
        <v/>
      </c>
      <c r="E437" s="55" t="str">
        <f t="shared" si="205"/>
        <v/>
      </c>
      <c r="F437" s="56"/>
      <c r="G437" s="56"/>
      <c r="H437" s="57">
        <f>SUMIF('Nhập'!$J$11:$J$19999,$C437,'Nhập'!$M$11:$M$19999)</f>
        <v>0</v>
      </c>
      <c r="I437" s="57">
        <f>SUMIF('Nhập'!$J$11:$J$19999,$C437,'Nhập'!$O$11:$O$19999)</f>
        <v>0</v>
      </c>
      <c r="J437" s="57">
        <f>SUMIF(Xuat!$I$11:$I$19999,$C437,Xuat!$K$11:$K$19999)</f>
        <v>0</v>
      </c>
      <c r="K437" s="57">
        <f>SUMIF(Xuat!$I$11:$I$19999,$C437,Xuat!$K$11:$K$19999)</f>
        <v>0</v>
      </c>
      <c r="L437" s="57">
        <f t="shared" ref="L437:M437" si="858">F437+H437-J437</f>
        <v>0</v>
      </c>
      <c r="M437" s="57">
        <f t="shared" si="858"/>
        <v>0</v>
      </c>
      <c r="N437" s="57">
        <f t="shared" ref="N437:O437" si="859">F437+H437</f>
        <v>0</v>
      </c>
      <c r="O437" s="57">
        <f t="shared" si="859"/>
        <v>0</v>
      </c>
      <c r="P437" s="58" t="str">
        <f t="shared" si="5"/>
        <v/>
      </c>
      <c r="Q437" s="57">
        <f t="shared" si="6"/>
        <v>0</v>
      </c>
      <c r="R437" s="49"/>
      <c r="S437" s="50"/>
      <c r="T437" s="50"/>
      <c r="U437" s="50"/>
      <c r="V437" s="50"/>
      <c r="W437" s="50"/>
      <c r="X437" s="50"/>
      <c r="Y437" s="50"/>
      <c r="Z437" s="50"/>
      <c r="AA437" s="50"/>
    </row>
    <row r="438" ht="18.75" customHeight="1">
      <c r="A438" s="41"/>
      <c r="B438" s="52"/>
      <c r="C438" s="53"/>
      <c r="D438" s="54" t="str">
        <f t="shared" si="204"/>
        <v/>
      </c>
      <c r="E438" s="55" t="str">
        <f t="shared" si="205"/>
        <v/>
      </c>
      <c r="F438" s="56"/>
      <c r="G438" s="56"/>
      <c r="H438" s="57">
        <f>SUMIF('Nhập'!$J$11:$J$19999,$C438,'Nhập'!$M$11:$M$19999)</f>
        <v>0</v>
      </c>
      <c r="I438" s="57">
        <f>SUMIF('Nhập'!$J$11:$J$19999,$C438,'Nhập'!$O$11:$O$19999)</f>
        <v>0</v>
      </c>
      <c r="J438" s="57">
        <f>SUMIF(Xuat!$I$11:$I$19999,$C438,Xuat!$K$11:$K$19999)</f>
        <v>0</v>
      </c>
      <c r="K438" s="57">
        <f>SUMIF(Xuat!$I$11:$I$19999,$C438,Xuat!$K$11:$K$19999)</f>
        <v>0</v>
      </c>
      <c r="L438" s="57">
        <f t="shared" ref="L438:M438" si="860">F438+H438-J438</f>
        <v>0</v>
      </c>
      <c r="M438" s="57">
        <f t="shared" si="860"/>
        <v>0</v>
      </c>
      <c r="N438" s="57">
        <f t="shared" ref="N438:O438" si="861">F438+H438</f>
        <v>0</v>
      </c>
      <c r="O438" s="57">
        <f t="shared" si="861"/>
        <v>0</v>
      </c>
      <c r="P438" s="58" t="str">
        <f t="shared" si="5"/>
        <v/>
      </c>
      <c r="Q438" s="57">
        <f t="shared" si="6"/>
        <v>0</v>
      </c>
      <c r="R438" s="49"/>
      <c r="S438" s="50"/>
      <c r="T438" s="50"/>
      <c r="U438" s="50"/>
      <c r="V438" s="50"/>
      <c r="W438" s="50"/>
      <c r="X438" s="50"/>
      <c r="Y438" s="50"/>
      <c r="Z438" s="50"/>
      <c r="AA438" s="50"/>
    </row>
    <row r="439" ht="18.75" customHeight="1">
      <c r="A439" s="41"/>
      <c r="B439" s="52"/>
      <c r="C439" s="53"/>
      <c r="D439" s="54" t="str">
        <f t="shared" si="204"/>
        <v/>
      </c>
      <c r="E439" s="55" t="str">
        <f t="shared" si="205"/>
        <v/>
      </c>
      <c r="F439" s="56"/>
      <c r="G439" s="56"/>
      <c r="H439" s="57">
        <f>SUMIF('Nhập'!$J$11:$J$19999,$C439,'Nhập'!$M$11:$M$19999)</f>
        <v>0</v>
      </c>
      <c r="I439" s="57">
        <f>SUMIF('Nhập'!$J$11:$J$19999,$C439,'Nhập'!$O$11:$O$19999)</f>
        <v>0</v>
      </c>
      <c r="J439" s="57">
        <f>SUMIF(Xuat!$I$11:$I$19999,$C439,Xuat!$K$11:$K$19999)</f>
        <v>0</v>
      </c>
      <c r="K439" s="57">
        <f>SUMIF(Xuat!$I$11:$I$19999,$C439,Xuat!$K$11:$K$19999)</f>
        <v>0</v>
      </c>
      <c r="L439" s="57">
        <f t="shared" ref="L439:M439" si="862">F439+H439-J439</f>
        <v>0</v>
      </c>
      <c r="M439" s="57">
        <f t="shared" si="862"/>
        <v>0</v>
      </c>
      <c r="N439" s="57">
        <f t="shared" ref="N439:O439" si="863">F439+H439</f>
        <v>0</v>
      </c>
      <c r="O439" s="57">
        <f t="shared" si="863"/>
        <v>0</v>
      </c>
      <c r="P439" s="58" t="str">
        <f t="shared" si="5"/>
        <v/>
      </c>
      <c r="Q439" s="57">
        <f t="shared" si="6"/>
        <v>0</v>
      </c>
      <c r="R439" s="49"/>
      <c r="S439" s="50"/>
      <c r="T439" s="50"/>
      <c r="U439" s="50"/>
      <c r="V439" s="50"/>
      <c r="W439" s="50"/>
      <c r="X439" s="50"/>
      <c r="Y439" s="50"/>
      <c r="Z439" s="50"/>
      <c r="AA439" s="50"/>
    </row>
    <row r="440" ht="18.75" customHeight="1">
      <c r="A440" s="41"/>
      <c r="B440" s="52"/>
      <c r="C440" s="53"/>
      <c r="D440" s="54" t="str">
        <f t="shared" si="204"/>
        <v/>
      </c>
      <c r="E440" s="55" t="str">
        <f t="shared" si="205"/>
        <v/>
      </c>
      <c r="F440" s="56"/>
      <c r="G440" s="56"/>
      <c r="H440" s="57">
        <f>SUMIF('Nhập'!$J$11:$J$19999,$C440,'Nhập'!$M$11:$M$19999)</f>
        <v>0</v>
      </c>
      <c r="I440" s="57">
        <f>SUMIF('Nhập'!$J$11:$J$19999,$C440,'Nhập'!$O$11:$O$19999)</f>
        <v>0</v>
      </c>
      <c r="J440" s="57">
        <f>SUMIF(Xuat!$I$11:$I$19999,$C440,Xuat!$K$11:$K$19999)</f>
        <v>0</v>
      </c>
      <c r="K440" s="57">
        <f>SUMIF(Xuat!$I$11:$I$19999,$C440,Xuat!$K$11:$K$19999)</f>
        <v>0</v>
      </c>
      <c r="L440" s="57">
        <f t="shared" ref="L440:M440" si="864">F440+H440-J440</f>
        <v>0</v>
      </c>
      <c r="M440" s="57">
        <f t="shared" si="864"/>
        <v>0</v>
      </c>
      <c r="N440" s="57">
        <f t="shared" ref="N440:O440" si="865">F440+H440</f>
        <v>0</v>
      </c>
      <c r="O440" s="57">
        <f t="shared" si="865"/>
        <v>0</v>
      </c>
      <c r="P440" s="58" t="str">
        <f t="shared" si="5"/>
        <v/>
      </c>
      <c r="Q440" s="57">
        <f t="shared" si="6"/>
        <v>0</v>
      </c>
      <c r="R440" s="49"/>
      <c r="S440" s="50"/>
      <c r="T440" s="50"/>
      <c r="U440" s="50"/>
      <c r="V440" s="50"/>
      <c r="W440" s="50"/>
      <c r="X440" s="50"/>
      <c r="Y440" s="50"/>
      <c r="Z440" s="50"/>
      <c r="AA440" s="50"/>
    </row>
    <row r="441" ht="18.75" customHeight="1">
      <c r="A441" s="41"/>
      <c r="B441" s="52"/>
      <c r="C441" s="53"/>
      <c r="D441" s="54" t="str">
        <f t="shared" si="204"/>
        <v/>
      </c>
      <c r="E441" s="55" t="str">
        <f t="shared" si="205"/>
        <v/>
      </c>
      <c r="F441" s="56"/>
      <c r="G441" s="56"/>
      <c r="H441" s="57">
        <f>SUMIF('Nhập'!$J$11:$J$19999,$C441,'Nhập'!$M$11:$M$19999)</f>
        <v>0</v>
      </c>
      <c r="I441" s="57">
        <f>SUMIF('Nhập'!$J$11:$J$19999,$C441,'Nhập'!$O$11:$O$19999)</f>
        <v>0</v>
      </c>
      <c r="J441" s="57">
        <f>SUMIF(Xuat!$I$11:$I$19999,$C441,Xuat!$K$11:$K$19999)</f>
        <v>0</v>
      </c>
      <c r="K441" s="57">
        <f>SUMIF(Xuat!$I$11:$I$19999,$C441,Xuat!$K$11:$K$19999)</f>
        <v>0</v>
      </c>
      <c r="L441" s="57">
        <f t="shared" ref="L441:M441" si="866">F441+H441-J441</f>
        <v>0</v>
      </c>
      <c r="M441" s="57">
        <f t="shared" si="866"/>
        <v>0</v>
      </c>
      <c r="N441" s="57">
        <f t="shared" ref="N441:O441" si="867">F441+H441</f>
        <v>0</v>
      </c>
      <c r="O441" s="57">
        <f t="shared" si="867"/>
        <v>0</v>
      </c>
      <c r="P441" s="58" t="str">
        <f t="shared" si="5"/>
        <v/>
      </c>
      <c r="Q441" s="57">
        <f t="shared" si="6"/>
        <v>0</v>
      </c>
      <c r="R441" s="49"/>
      <c r="S441" s="50"/>
      <c r="T441" s="50"/>
      <c r="U441" s="50"/>
      <c r="V441" s="50"/>
      <c r="W441" s="50"/>
      <c r="X441" s="50"/>
      <c r="Y441" s="50"/>
      <c r="Z441" s="50"/>
      <c r="AA441" s="50"/>
    </row>
    <row r="442" ht="18.75" customHeight="1">
      <c r="A442" s="41"/>
      <c r="B442" s="52"/>
      <c r="C442" s="53"/>
      <c r="D442" s="54" t="str">
        <f t="shared" si="204"/>
        <v/>
      </c>
      <c r="E442" s="55" t="str">
        <f t="shared" si="205"/>
        <v/>
      </c>
      <c r="F442" s="56"/>
      <c r="G442" s="56"/>
      <c r="H442" s="57">
        <f>SUMIF('Nhập'!$J$11:$J$19999,$C442,'Nhập'!$M$11:$M$19999)</f>
        <v>0</v>
      </c>
      <c r="I442" s="57">
        <f>SUMIF('Nhập'!$J$11:$J$19999,$C442,'Nhập'!$O$11:$O$19999)</f>
        <v>0</v>
      </c>
      <c r="J442" s="57">
        <f>SUMIF(Xuat!$I$11:$I$19999,$C442,Xuat!$K$11:$K$19999)</f>
        <v>0</v>
      </c>
      <c r="K442" s="57">
        <f>SUMIF(Xuat!$I$11:$I$19999,$C442,Xuat!$K$11:$K$19999)</f>
        <v>0</v>
      </c>
      <c r="L442" s="57">
        <f t="shared" ref="L442:M442" si="868">F442+H442-J442</f>
        <v>0</v>
      </c>
      <c r="M442" s="57">
        <f t="shared" si="868"/>
        <v>0</v>
      </c>
      <c r="N442" s="57">
        <f t="shared" ref="N442:O442" si="869">F442+H442</f>
        <v>0</v>
      </c>
      <c r="O442" s="57">
        <f t="shared" si="869"/>
        <v>0</v>
      </c>
      <c r="P442" s="58" t="str">
        <f t="shared" si="5"/>
        <v/>
      </c>
      <c r="Q442" s="57">
        <f t="shared" si="6"/>
        <v>0</v>
      </c>
      <c r="R442" s="49"/>
      <c r="S442" s="50"/>
      <c r="T442" s="50"/>
      <c r="U442" s="50"/>
      <c r="V442" s="50"/>
      <c r="W442" s="50"/>
      <c r="X442" s="50"/>
      <c r="Y442" s="50"/>
      <c r="Z442" s="50"/>
      <c r="AA442" s="50"/>
    </row>
    <row r="443" ht="18.75" customHeight="1">
      <c r="A443" s="41"/>
      <c r="B443" s="52"/>
      <c r="C443" s="53"/>
      <c r="D443" s="54" t="str">
        <f t="shared" si="204"/>
        <v/>
      </c>
      <c r="E443" s="55" t="str">
        <f t="shared" si="205"/>
        <v/>
      </c>
      <c r="F443" s="56"/>
      <c r="G443" s="56"/>
      <c r="H443" s="57">
        <f>SUMIF('Nhập'!$J$11:$J$19999,$C443,'Nhập'!$M$11:$M$19999)</f>
        <v>0</v>
      </c>
      <c r="I443" s="57">
        <f>SUMIF('Nhập'!$J$11:$J$19999,$C443,'Nhập'!$O$11:$O$19999)</f>
        <v>0</v>
      </c>
      <c r="J443" s="57">
        <f>SUMIF(Xuat!$I$11:$I$19999,$C443,Xuat!$K$11:$K$19999)</f>
        <v>0</v>
      </c>
      <c r="K443" s="57">
        <f>SUMIF(Xuat!$I$11:$I$19999,$C443,Xuat!$K$11:$K$19999)</f>
        <v>0</v>
      </c>
      <c r="L443" s="57">
        <f t="shared" ref="L443:M443" si="870">F443+H443-J443</f>
        <v>0</v>
      </c>
      <c r="M443" s="57">
        <f t="shared" si="870"/>
        <v>0</v>
      </c>
      <c r="N443" s="57">
        <f t="shared" ref="N443:O443" si="871">F443+H443</f>
        <v>0</v>
      </c>
      <c r="O443" s="57">
        <f t="shared" si="871"/>
        <v>0</v>
      </c>
      <c r="P443" s="58" t="str">
        <f t="shared" si="5"/>
        <v/>
      </c>
      <c r="Q443" s="57">
        <f t="shared" si="6"/>
        <v>0</v>
      </c>
      <c r="R443" s="49"/>
      <c r="S443" s="50"/>
      <c r="T443" s="50"/>
      <c r="U443" s="50"/>
      <c r="V443" s="50"/>
      <c r="W443" s="50"/>
      <c r="X443" s="50"/>
      <c r="Y443" s="50"/>
      <c r="Z443" s="50"/>
      <c r="AA443" s="50"/>
    </row>
    <row r="444" ht="18.75" customHeight="1">
      <c r="A444" s="41"/>
      <c r="B444" s="52"/>
      <c r="C444" s="53"/>
      <c r="D444" s="54" t="str">
        <f t="shared" si="204"/>
        <v/>
      </c>
      <c r="E444" s="55" t="str">
        <f t="shared" si="205"/>
        <v/>
      </c>
      <c r="F444" s="56"/>
      <c r="G444" s="56"/>
      <c r="H444" s="57">
        <f>SUMIF('Nhập'!$J$11:$J$19999,$C444,'Nhập'!$M$11:$M$19999)</f>
        <v>0</v>
      </c>
      <c r="I444" s="57">
        <f>SUMIF('Nhập'!$J$11:$J$19999,$C444,'Nhập'!$O$11:$O$19999)</f>
        <v>0</v>
      </c>
      <c r="J444" s="57">
        <f>SUMIF(Xuat!$I$11:$I$19999,$C444,Xuat!$K$11:$K$19999)</f>
        <v>0</v>
      </c>
      <c r="K444" s="57">
        <f>SUMIF(Xuat!$I$11:$I$19999,$C444,Xuat!$K$11:$K$19999)</f>
        <v>0</v>
      </c>
      <c r="L444" s="57">
        <f t="shared" ref="L444:M444" si="872">F444+H444-J444</f>
        <v>0</v>
      </c>
      <c r="M444" s="57">
        <f t="shared" si="872"/>
        <v>0</v>
      </c>
      <c r="N444" s="57">
        <f t="shared" ref="N444:O444" si="873">F444+H444</f>
        <v>0</v>
      </c>
      <c r="O444" s="57">
        <f t="shared" si="873"/>
        <v>0</v>
      </c>
      <c r="P444" s="58" t="str">
        <f t="shared" si="5"/>
        <v/>
      </c>
      <c r="Q444" s="57">
        <f t="shared" si="6"/>
        <v>0</v>
      </c>
      <c r="R444" s="49"/>
      <c r="S444" s="50"/>
      <c r="T444" s="50"/>
      <c r="U444" s="50"/>
      <c r="V444" s="50"/>
      <c r="W444" s="50"/>
      <c r="X444" s="50"/>
      <c r="Y444" s="50"/>
      <c r="Z444" s="50"/>
      <c r="AA444" s="50"/>
    </row>
    <row r="445" ht="18.75" customHeight="1">
      <c r="A445" s="41"/>
      <c r="B445" s="52"/>
      <c r="C445" s="53"/>
      <c r="D445" s="54" t="str">
        <f t="shared" si="204"/>
        <v/>
      </c>
      <c r="E445" s="55" t="str">
        <f t="shared" si="205"/>
        <v/>
      </c>
      <c r="F445" s="56"/>
      <c r="G445" s="56"/>
      <c r="H445" s="57">
        <f>SUMIF('Nhập'!$J$11:$J$19999,$C445,'Nhập'!$M$11:$M$19999)</f>
        <v>0</v>
      </c>
      <c r="I445" s="57">
        <f>SUMIF('Nhập'!$J$11:$J$19999,$C445,'Nhập'!$O$11:$O$19999)</f>
        <v>0</v>
      </c>
      <c r="J445" s="57">
        <f>SUMIF(Xuat!$I$11:$I$19999,$C445,Xuat!$K$11:$K$19999)</f>
        <v>0</v>
      </c>
      <c r="K445" s="57">
        <f>SUMIF(Xuat!$I$11:$I$19999,$C445,Xuat!$K$11:$K$19999)</f>
        <v>0</v>
      </c>
      <c r="L445" s="57">
        <f t="shared" ref="L445:M445" si="874">F445+H445-J445</f>
        <v>0</v>
      </c>
      <c r="M445" s="57">
        <f t="shared" si="874"/>
        <v>0</v>
      </c>
      <c r="N445" s="57">
        <f t="shared" ref="N445:O445" si="875">F445+H445</f>
        <v>0</v>
      </c>
      <c r="O445" s="57">
        <f t="shared" si="875"/>
        <v>0</v>
      </c>
      <c r="P445" s="58" t="str">
        <f t="shared" si="5"/>
        <v/>
      </c>
      <c r="Q445" s="57">
        <f t="shared" si="6"/>
        <v>0</v>
      </c>
      <c r="R445" s="49"/>
      <c r="S445" s="50"/>
      <c r="T445" s="50"/>
      <c r="U445" s="50"/>
      <c r="V445" s="50"/>
      <c r="W445" s="50"/>
      <c r="X445" s="50"/>
      <c r="Y445" s="50"/>
      <c r="Z445" s="50"/>
      <c r="AA445" s="50"/>
    </row>
    <row r="446" ht="18.75" customHeight="1">
      <c r="A446" s="41"/>
      <c r="B446" s="52"/>
      <c r="C446" s="53"/>
      <c r="D446" s="54" t="str">
        <f t="shared" si="204"/>
        <v/>
      </c>
      <c r="E446" s="55" t="str">
        <f t="shared" si="205"/>
        <v/>
      </c>
      <c r="F446" s="56"/>
      <c r="G446" s="56"/>
      <c r="H446" s="57">
        <f>SUMIF('Nhập'!$J$11:$J$19999,$C446,'Nhập'!$M$11:$M$19999)</f>
        <v>0</v>
      </c>
      <c r="I446" s="57">
        <f>SUMIF('Nhập'!$J$11:$J$19999,$C446,'Nhập'!$O$11:$O$19999)</f>
        <v>0</v>
      </c>
      <c r="J446" s="57">
        <f>SUMIF(Xuat!$I$11:$I$19999,$C446,Xuat!$K$11:$K$19999)</f>
        <v>0</v>
      </c>
      <c r="K446" s="57">
        <f>SUMIF(Xuat!$I$11:$I$19999,$C446,Xuat!$K$11:$K$19999)</f>
        <v>0</v>
      </c>
      <c r="L446" s="57">
        <f t="shared" ref="L446:M446" si="876">F446+H446-J446</f>
        <v>0</v>
      </c>
      <c r="M446" s="57">
        <f t="shared" si="876"/>
        <v>0</v>
      </c>
      <c r="N446" s="57">
        <f t="shared" ref="N446:O446" si="877">F446+H446</f>
        <v>0</v>
      </c>
      <c r="O446" s="57">
        <f t="shared" si="877"/>
        <v>0</v>
      </c>
      <c r="P446" s="58" t="str">
        <f t="shared" si="5"/>
        <v/>
      </c>
      <c r="Q446" s="57">
        <f t="shared" si="6"/>
        <v>0</v>
      </c>
      <c r="R446" s="49"/>
      <c r="S446" s="50"/>
      <c r="T446" s="50"/>
      <c r="U446" s="50"/>
      <c r="V446" s="50"/>
      <c r="W446" s="50"/>
      <c r="X446" s="50"/>
      <c r="Y446" s="50"/>
      <c r="Z446" s="50"/>
      <c r="AA446" s="50"/>
    </row>
    <row r="447" ht="18.75" customHeight="1">
      <c r="A447" s="41"/>
      <c r="B447" s="52"/>
      <c r="C447" s="53"/>
      <c r="D447" s="54" t="str">
        <f t="shared" si="204"/>
        <v/>
      </c>
      <c r="E447" s="55" t="str">
        <f t="shared" si="205"/>
        <v/>
      </c>
      <c r="F447" s="56"/>
      <c r="G447" s="56"/>
      <c r="H447" s="57">
        <f>SUMIF('Nhập'!$J$11:$J$19999,$C447,'Nhập'!$M$11:$M$19999)</f>
        <v>0</v>
      </c>
      <c r="I447" s="57">
        <f>SUMIF('Nhập'!$J$11:$J$19999,$C447,'Nhập'!$O$11:$O$19999)</f>
        <v>0</v>
      </c>
      <c r="J447" s="57">
        <f>SUMIF(Xuat!$I$11:$I$19999,$C447,Xuat!$K$11:$K$19999)</f>
        <v>0</v>
      </c>
      <c r="K447" s="57">
        <f>SUMIF(Xuat!$I$11:$I$19999,$C447,Xuat!$K$11:$K$19999)</f>
        <v>0</v>
      </c>
      <c r="L447" s="57">
        <f t="shared" ref="L447:M447" si="878">F447+H447-J447</f>
        <v>0</v>
      </c>
      <c r="M447" s="57">
        <f t="shared" si="878"/>
        <v>0</v>
      </c>
      <c r="N447" s="57">
        <f t="shared" ref="N447:O447" si="879">F447+H447</f>
        <v>0</v>
      </c>
      <c r="O447" s="57">
        <f t="shared" si="879"/>
        <v>0</v>
      </c>
      <c r="P447" s="58" t="str">
        <f t="shared" si="5"/>
        <v/>
      </c>
      <c r="Q447" s="57">
        <f t="shared" si="6"/>
        <v>0</v>
      </c>
      <c r="R447" s="49"/>
      <c r="S447" s="50"/>
      <c r="T447" s="50"/>
      <c r="U447" s="50"/>
      <c r="V447" s="50"/>
      <c r="W447" s="50"/>
      <c r="X447" s="50"/>
      <c r="Y447" s="50"/>
      <c r="Z447" s="50"/>
      <c r="AA447" s="50"/>
    </row>
    <row r="448" ht="18.75" customHeight="1">
      <c r="A448" s="41"/>
      <c r="B448" s="52"/>
      <c r="C448" s="53"/>
      <c r="D448" s="54" t="str">
        <f t="shared" si="204"/>
        <v/>
      </c>
      <c r="E448" s="55" t="str">
        <f t="shared" si="205"/>
        <v/>
      </c>
      <c r="F448" s="56"/>
      <c r="G448" s="56"/>
      <c r="H448" s="57">
        <f>SUMIF('Nhập'!$J$11:$J$19999,$C448,'Nhập'!$M$11:$M$19999)</f>
        <v>0</v>
      </c>
      <c r="I448" s="57">
        <f>SUMIF('Nhập'!$J$11:$J$19999,$C448,'Nhập'!$O$11:$O$19999)</f>
        <v>0</v>
      </c>
      <c r="J448" s="57">
        <f>SUMIF(Xuat!$I$11:$I$19999,$C448,Xuat!$K$11:$K$19999)</f>
        <v>0</v>
      </c>
      <c r="K448" s="57">
        <f>SUMIF(Xuat!$I$11:$I$19999,$C448,Xuat!$K$11:$K$19999)</f>
        <v>0</v>
      </c>
      <c r="L448" s="57">
        <f t="shared" ref="L448:M448" si="880">F448+H448-J448</f>
        <v>0</v>
      </c>
      <c r="M448" s="57">
        <f t="shared" si="880"/>
        <v>0</v>
      </c>
      <c r="N448" s="57">
        <f t="shared" ref="N448:O448" si="881">F448+H448</f>
        <v>0</v>
      </c>
      <c r="O448" s="57">
        <f t="shared" si="881"/>
        <v>0</v>
      </c>
      <c r="P448" s="58" t="str">
        <f t="shared" si="5"/>
        <v/>
      </c>
      <c r="Q448" s="57">
        <f t="shared" si="6"/>
        <v>0</v>
      </c>
      <c r="R448" s="49"/>
      <c r="S448" s="50"/>
      <c r="T448" s="50"/>
      <c r="U448" s="50"/>
      <c r="V448" s="50"/>
      <c r="W448" s="50"/>
      <c r="X448" s="50"/>
      <c r="Y448" s="50"/>
      <c r="Z448" s="50"/>
      <c r="AA448" s="50"/>
    </row>
    <row r="449" ht="18.75" customHeight="1">
      <c r="A449" s="41"/>
      <c r="B449" s="52"/>
      <c r="C449" s="53"/>
      <c r="D449" s="54" t="str">
        <f t="shared" si="204"/>
        <v/>
      </c>
      <c r="E449" s="55" t="str">
        <f t="shared" si="205"/>
        <v/>
      </c>
      <c r="F449" s="56"/>
      <c r="G449" s="56"/>
      <c r="H449" s="57">
        <f>SUMIF('Nhập'!$J$11:$J$19999,$C449,'Nhập'!$M$11:$M$19999)</f>
        <v>0</v>
      </c>
      <c r="I449" s="57">
        <f>SUMIF('Nhập'!$J$11:$J$19999,$C449,'Nhập'!$O$11:$O$19999)</f>
        <v>0</v>
      </c>
      <c r="J449" s="57">
        <f>SUMIF(Xuat!$I$11:$I$19999,$C449,Xuat!$K$11:$K$19999)</f>
        <v>0</v>
      </c>
      <c r="K449" s="57">
        <f>SUMIF(Xuat!$I$11:$I$19999,$C449,Xuat!$K$11:$K$19999)</f>
        <v>0</v>
      </c>
      <c r="L449" s="57">
        <f t="shared" ref="L449:M449" si="882">F449+H449-J449</f>
        <v>0</v>
      </c>
      <c r="M449" s="57">
        <f t="shared" si="882"/>
        <v>0</v>
      </c>
      <c r="N449" s="57">
        <f t="shared" ref="N449:O449" si="883">F449+H449</f>
        <v>0</v>
      </c>
      <c r="O449" s="57">
        <f t="shared" si="883"/>
        <v>0</v>
      </c>
      <c r="P449" s="58" t="str">
        <f t="shared" si="5"/>
        <v/>
      </c>
      <c r="Q449" s="57">
        <f t="shared" si="6"/>
        <v>0</v>
      </c>
      <c r="R449" s="49"/>
      <c r="S449" s="50"/>
      <c r="T449" s="50"/>
      <c r="U449" s="50"/>
      <c r="V449" s="50"/>
      <c r="W449" s="50"/>
      <c r="X449" s="50"/>
      <c r="Y449" s="50"/>
      <c r="Z449" s="50"/>
      <c r="AA449" s="50"/>
    </row>
    <row r="450" ht="18.75" customHeight="1">
      <c r="A450" s="41"/>
      <c r="B450" s="52"/>
      <c r="C450" s="53"/>
      <c r="D450" s="54" t="str">
        <f t="shared" si="204"/>
        <v/>
      </c>
      <c r="E450" s="55" t="str">
        <f t="shared" si="205"/>
        <v/>
      </c>
      <c r="F450" s="56"/>
      <c r="G450" s="56"/>
      <c r="H450" s="57">
        <f>SUMIF('Nhập'!$J$11:$J$19999,$C450,'Nhập'!$M$11:$M$19999)</f>
        <v>0</v>
      </c>
      <c r="I450" s="57">
        <f>SUMIF('Nhập'!$J$11:$J$19999,$C450,'Nhập'!$O$11:$O$19999)</f>
        <v>0</v>
      </c>
      <c r="J450" s="57">
        <f>SUMIF(Xuat!$I$11:$I$19999,$C450,Xuat!$K$11:$K$19999)</f>
        <v>0</v>
      </c>
      <c r="K450" s="57">
        <f>SUMIF(Xuat!$I$11:$I$19999,$C450,Xuat!$K$11:$K$19999)</f>
        <v>0</v>
      </c>
      <c r="L450" s="57">
        <f t="shared" ref="L450:M450" si="884">F450+H450-J450</f>
        <v>0</v>
      </c>
      <c r="M450" s="57">
        <f t="shared" si="884"/>
        <v>0</v>
      </c>
      <c r="N450" s="57">
        <f t="shared" ref="N450:O450" si="885">F450+H450</f>
        <v>0</v>
      </c>
      <c r="O450" s="57">
        <f t="shared" si="885"/>
        <v>0</v>
      </c>
      <c r="P450" s="58" t="str">
        <f t="shared" si="5"/>
        <v/>
      </c>
      <c r="Q450" s="57">
        <f t="shared" si="6"/>
        <v>0</v>
      </c>
      <c r="R450" s="49"/>
      <c r="S450" s="50"/>
      <c r="T450" s="50"/>
      <c r="U450" s="50"/>
      <c r="V450" s="50"/>
      <c r="W450" s="50"/>
      <c r="X450" s="50"/>
      <c r="Y450" s="50"/>
      <c r="Z450" s="50"/>
      <c r="AA450" s="50"/>
    </row>
    <row r="451" ht="18.75" customHeight="1">
      <c r="A451" s="41"/>
      <c r="B451" s="52"/>
      <c r="C451" s="53"/>
      <c r="D451" s="54" t="str">
        <f t="shared" si="204"/>
        <v/>
      </c>
      <c r="E451" s="55" t="str">
        <f t="shared" si="205"/>
        <v/>
      </c>
      <c r="F451" s="56"/>
      <c r="G451" s="56"/>
      <c r="H451" s="57">
        <f>SUMIF('Nhập'!$J$11:$J$19999,$C451,'Nhập'!$M$11:$M$19999)</f>
        <v>0</v>
      </c>
      <c r="I451" s="57">
        <f>SUMIF('Nhập'!$J$11:$J$19999,$C451,'Nhập'!$O$11:$O$19999)</f>
        <v>0</v>
      </c>
      <c r="J451" s="57">
        <f>SUMIF(Xuat!$I$11:$I$19999,$C451,Xuat!$K$11:$K$19999)</f>
        <v>0</v>
      </c>
      <c r="K451" s="57">
        <f>SUMIF(Xuat!$I$11:$I$19999,$C451,Xuat!$K$11:$K$19999)</f>
        <v>0</v>
      </c>
      <c r="L451" s="57">
        <f t="shared" ref="L451:M451" si="886">F451+H451-J451</f>
        <v>0</v>
      </c>
      <c r="M451" s="57">
        <f t="shared" si="886"/>
        <v>0</v>
      </c>
      <c r="N451" s="57">
        <f t="shared" ref="N451:O451" si="887">F451+H451</f>
        <v>0</v>
      </c>
      <c r="O451" s="57">
        <f t="shared" si="887"/>
        <v>0</v>
      </c>
      <c r="P451" s="58" t="str">
        <f t="shared" si="5"/>
        <v/>
      </c>
      <c r="Q451" s="57">
        <f t="shared" si="6"/>
        <v>0</v>
      </c>
      <c r="R451" s="49"/>
      <c r="S451" s="50"/>
      <c r="T451" s="50"/>
      <c r="U451" s="50"/>
      <c r="V451" s="50"/>
      <c r="W451" s="50"/>
      <c r="X451" s="50"/>
      <c r="Y451" s="50"/>
      <c r="Z451" s="50"/>
      <c r="AA451" s="50"/>
    </row>
    <row r="452" ht="18.75" customHeight="1">
      <c r="A452" s="41"/>
      <c r="B452" s="52"/>
      <c r="C452" s="53"/>
      <c r="D452" s="54" t="str">
        <f t="shared" si="204"/>
        <v/>
      </c>
      <c r="E452" s="55" t="str">
        <f t="shared" si="205"/>
        <v/>
      </c>
      <c r="F452" s="56"/>
      <c r="G452" s="56"/>
      <c r="H452" s="57">
        <f>SUMIF('Nhập'!$J$11:$J$19999,$C452,'Nhập'!$M$11:$M$19999)</f>
        <v>0</v>
      </c>
      <c r="I452" s="57">
        <f>SUMIF('Nhập'!$J$11:$J$19999,$C452,'Nhập'!$O$11:$O$19999)</f>
        <v>0</v>
      </c>
      <c r="J452" s="57">
        <f>SUMIF(Xuat!$I$11:$I$19999,$C452,Xuat!$K$11:$K$19999)</f>
        <v>0</v>
      </c>
      <c r="K452" s="57">
        <f>SUMIF(Xuat!$I$11:$I$19999,$C452,Xuat!$K$11:$K$19999)</f>
        <v>0</v>
      </c>
      <c r="L452" s="57">
        <f t="shared" ref="L452:M452" si="888">F452+H452-J452</f>
        <v>0</v>
      </c>
      <c r="M452" s="57">
        <f t="shared" si="888"/>
        <v>0</v>
      </c>
      <c r="N452" s="57">
        <f t="shared" ref="N452:O452" si="889">F452+H452</f>
        <v>0</v>
      </c>
      <c r="O452" s="57">
        <f t="shared" si="889"/>
        <v>0</v>
      </c>
      <c r="P452" s="58" t="str">
        <f t="shared" si="5"/>
        <v/>
      </c>
      <c r="Q452" s="57">
        <f t="shared" si="6"/>
        <v>0</v>
      </c>
      <c r="R452" s="49"/>
      <c r="S452" s="50"/>
      <c r="T452" s="50"/>
      <c r="U452" s="50"/>
      <c r="V452" s="50"/>
      <c r="W452" s="50"/>
      <c r="X452" s="50"/>
      <c r="Y452" s="50"/>
      <c r="Z452" s="50"/>
      <c r="AA452" s="50"/>
    </row>
    <row r="453" ht="18.75" customHeight="1">
      <c r="A453" s="41"/>
      <c r="B453" s="52"/>
      <c r="C453" s="53"/>
      <c r="D453" s="54" t="str">
        <f t="shared" si="204"/>
        <v/>
      </c>
      <c r="E453" s="55" t="str">
        <f t="shared" si="205"/>
        <v/>
      </c>
      <c r="F453" s="56"/>
      <c r="G453" s="56"/>
      <c r="H453" s="57">
        <f>SUMIF('Nhập'!$J$11:$J$19999,$C453,'Nhập'!$M$11:$M$19999)</f>
        <v>0</v>
      </c>
      <c r="I453" s="57">
        <f>SUMIF('Nhập'!$J$11:$J$19999,$C453,'Nhập'!$O$11:$O$19999)</f>
        <v>0</v>
      </c>
      <c r="J453" s="57">
        <f>SUMIF(Xuat!$I$11:$I$19999,$C453,Xuat!$K$11:$K$19999)</f>
        <v>0</v>
      </c>
      <c r="K453" s="57">
        <f>SUMIF(Xuat!$I$11:$I$19999,$C453,Xuat!$K$11:$K$19999)</f>
        <v>0</v>
      </c>
      <c r="L453" s="57">
        <f t="shared" ref="L453:M453" si="890">F453+H453-J453</f>
        <v>0</v>
      </c>
      <c r="M453" s="57">
        <f t="shared" si="890"/>
        <v>0</v>
      </c>
      <c r="N453" s="57">
        <f t="shared" ref="N453:O453" si="891">F453+H453</f>
        <v>0</v>
      </c>
      <c r="O453" s="57">
        <f t="shared" si="891"/>
        <v>0</v>
      </c>
      <c r="P453" s="58" t="str">
        <f t="shared" si="5"/>
        <v/>
      </c>
      <c r="Q453" s="57">
        <f t="shared" si="6"/>
        <v>0</v>
      </c>
      <c r="R453" s="49"/>
      <c r="S453" s="50"/>
      <c r="T453" s="50"/>
      <c r="U453" s="50"/>
      <c r="V453" s="50"/>
      <c r="W453" s="50"/>
      <c r="X453" s="50"/>
      <c r="Y453" s="50"/>
      <c r="Z453" s="50"/>
      <c r="AA453" s="50"/>
    </row>
    <row r="454" ht="18.75" customHeight="1">
      <c r="A454" s="41"/>
      <c r="B454" s="52"/>
      <c r="C454" s="53"/>
      <c r="D454" s="54" t="str">
        <f t="shared" si="204"/>
        <v/>
      </c>
      <c r="E454" s="55" t="str">
        <f t="shared" si="205"/>
        <v/>
      </c>
      <c r="F454" s="56"/>
      <c r="G454" s="56"/>
      <c r="H454" s="57">
        <f>SUMIF('Nhập'!$J$11:$J$19999,$C454,'Nhập'!$M$11:$M$19999)</f>
        <v>0</v>
      </c>
      <c r="I454" s="57">
        <f>SUMIF('Nhập'!$J$11:$J$19999,$C454,'Nhập'!$O$11:$O$19999)</f>
        <v>0</v>
      </c>
      <c r="J454" s="57">
        <f>SUMIF(Xuat!$I$11:$I$19999,$C454,Xuat!$K$11:$K$19999)</f>
        <v>0</v>
      </c>
      <c r="K454" s="57">
        <f>SUMIF(Xuat!$I$11:$I$19999,$C454,Xuat!$K$11:$K$19999)</f>
        <v>0</v>
      </c>
      <c r="L454" s="57">
        <f t="shared" ref="L454:M454" si="892">F454+H454-J454</f>
        <v>0</v>
      </c>
      <c r="M454" s="57">
        <f t="shared" si="892"/>
        <v>0</v>
      </c>
      <c r="N454" s="57">
        <f t="shared" ref="N454:O454" si="893">F454+H454</f>
        <v>0</v>
      </c>
      <c r="O454" s="57">
        <f t="shared" si="893"/>
        <v>0</v>
      </c>
      <c r="P454" s="58" t="str">
        <f t="shared" si="5"/>
        <v/>
      </c>
      <c r="Q454" s="57">
        <f t="shared" si="6"/>
        <v>0</v>
      </c>
      <c r="R454" s="49"/>
      <c r="S454" s="50"/>
      <c r="T454" s="50"/>
      <c r="U454" s="50"/>
      <c r="V454" s="50"/>
      <c r="W454" s="50"/>
      <c r="X454" s="50"/>
      <c r="Y454" s="50"/>
      <c r="Z454" s="50"/>
      <c r="AA454" s="50"/>
    </row>
    <row r="455" ht="18.75" customHeight="1">
      <c r="A455" s="41"/>
      <c r="B455" s="52"/>
      <c r="C455" s="53"/>
      <c r="D455" s="54" t="str">
        <f t="shared" si="204"/>
        <v/>
      </c>
      <c r="E455" s="55" t="str">
        <f t="shared" si="205"/>
        <v/>
      </c>
      <c r="F455" s="56"/>
      <c r="G455" s="56"/>
      <c r="H455" s="57">
        <f>SUMIF('Nhập'!$J$11:$J$19999,$C455,'Nhập'!$M$11:$M$19999)</f>
        <v>0</v>
      </c>
      <c r="I455" s="57">
        <f>SUMIF('Nhập'!$J$11:$J$19999,$C455,'Nhập'!$O$11:$O$19999)</f>
        <v>0</v>
      </c>
      <c r="J455" s="57">
        <f>SUMIF(Xuat!$I$11:$I$19999,$C455,Xuat!$K$11:$K$19999)</f>
        <v>0</v>
      </c>
      <c r="K455" s="57">
        <f>SUMIF(Xuat!$I$11:$I$19999,$C455,Xuat!$K$11:$K$19999)</f>
        <v>0</v>
      </c>
      <c r="L455" s="57">
        <f t="shared" ref="L455:M455" si="894">F455+H455-J455</f>
        <v>0</v>
      </c>
      <c r="M455" s="57">
        <f t="shared" si="894"/>
        <v>0</v>
      </c>
      <c r="N455" s="57">
        <f t="shared" ref="N455:O455" si="895">F455+H455</f>
        <v>0</v>
      </c>
      <c r="O455" s="57">
        <f t="shared" si="895"/>
        <v>0</v>
      </c>
      <c r="P455" s="58" t="str">
        <f t="shared" si="5"/>
        <v/>
      </c>
      <c r="Q455" s="57">
        <f t="shared" si="6"/>
        <v>0</v>
      </c>
      <c r="R455" s="49"/>
      <c r="S455" s="50"/>
      <c r="T455" s="50"/>
      <c r="U455" s="50"/>
      <c r="V455" s="50"/>
      <c r="W455" s="50"/>
      <c r="X455" s="50"/>
      <c r="Y455" s="50"/>
      <c r="Z455" s="50"/>
      <c r="AA455" s="50"/>
    </row>
    <row r="456" ht="18.75" customHeight="1">
      <c r="A456" s="41"/>
      <c r="B456" s="52"/>
      <c r="C456" s="53"/>
      <c r="D456" s="54" t="str">
        <f t="shared" si="204"/>
        <v/>
      </c>
      <c r="E456" s="55" t="str">
        <f t="shared" si="205"/>
        <v/>
      </c>
      <c r="F456" s="56"/>
      <c r="G456" s="56"/>
      <c r="H456" s="57">
        <f>SUMIF('Nhập'!$J$11:$J$19999,$C456,'Nhập'!$M$11:$M$19999)</f>
        <v>0</v>
      </c>
      <c r="I456" s="57">
        <f>SUMIF('Nhập'!$J$11:$J$19999,$C456,'Nhập'!$O$11:$O$19999)</f>
        <v>0</v>
      </c>
      <c r="J456" s="57">
        <f>SUMIF(Xuat!$I$11:$I$19999,$C456,Xuat!$K$11:$K$19999)</f>
        <v>0</v>
      </c>
      <c r="K456" s="57">
        <f>SUMIF(Xuat!$I$11:$I$19999,$C456,Xuat!$K$11:$K$19999)</f>
        <v>0</v>
      </c>
      <c r="L456" s="57">
        <f t="shared" ref="L456:M456" si="896">F456+H456-J456</f>
        <v>0</v>
      </c>
      <c r="M456" s="57">
        <f t="shared" si="896"/>
        <v>0</v>
      </c>
      <c r="N456" s="57">
        <f t="shared" ref="N456:O456" si="897">F456+H456</f>
        <v>0</v>
      </c>
      <c r="O456" s="57">
        <f t="shared" si="897"/>
        <v>0</v>
      </c>
      <c r="P456" s="58" t="str">
        <f t="shared" si="5"/>
        <v/>
      </c>
      <c r="Q456" s="57">
        <f t="shared" si="6"/>
        <v>0</v>
      </c>
      <c r="R456" s="49"/>
      <c r="S456" s="50"/>
      <c r="T456" s="50"/>
      <c r="U456" s="50"/>
      <c r="V456" s="50"/>
      <c r="W456" s="50"/>
      <c r="X456" s="50"/>
      <c r="Y456" s="50"/>
      <c r="Z456" s="50"/>
      <c r="AA456" s="50"/>
    </row>
    <row r="457" ht="18.75" customHeight="1">
      <c r="A457" s="41"/>
      <c r="B457" s="52"/>
      <c r="C457" s="53"/>
      <c r="D457" s="54" t="str">
        <f t="shared" si="204"/>
        <v/>
      </c>
      <c r="E457" s="55" t="str">
        <f t="shared" si="205"/>
        <v/>
      </c>
      <c r="F457" s="56"/>
      <c r="G457" s="56"/>
      <c r="H457" s="57">
        <f>SUMIF('Nhập'!$J$11:$J$19999,$C457,'Nhập'!$M$11:$M$19999)</f>
        <v>0</v>
      </c>
      <c r="I457" s="57">
        <f>SUMIF('Nhập'!$J$11:$J$19999,$C457,'Nhập'!$O$11:$O$19999)</f>
        <v>0</v>
      </c>
      <c r="J457" s="57">
        <f>SUMIF(Xuat!$I$11:$I$19999,$C457,Xuat!$K$11:$K$19999)</f>
        <v>0</v>
      </c>
      <c r="K457" s="57">
        <f>SUMIF(Xuat!$I$11:$I$19999,$C457,Xuat!$K$11:$K$19999)</f>
        <v>0</v>
      </c>
      <c r="L457" s="57">
        <f t="shared" ref="L457:M457" si="898">F457+H457-J457</f>
        <v>0</v>
      </c>
      <c r="M457" s="57">
        <f t="shared" si="898"/>
        <v>0</v>
      </c>
      <c r="N457" s="57">
        <f t="shared" ref="N457:O457" si="899">F457+H457</f>
        <v>0</v>
      </c>
      <c r="O457" s="57">
        <f t="shared" si="899"/>
        <v>0</v>
      </c>
      <c r="P457" s="58" t="str">
        <f t="shared" si="5"/>
        <v/>
      </c>
      <c r="Q457" s="57">
        <f t="shared" si="6"/>
        <v>0</v>
      </c>
      <c r="R457" s="49"/>
      <c r="S457" s="50"/>
      <c r="T457" s="50"/>
      <c r="U457" s="50"/>
      <c r="V457" s="50"/>
      <c r="W457" s="50"/>
      <c r="X457" s="50"/>
      <c r="Y457" s="50"/>
      <c r="Z457" s="50"/>
      <c r="AA457" s="50"/>
    </row>
    <row r="458" ht="18.75" customHeight="1">
      <c r="A458" s="41"/>
      <c r="B458" s="52"/>
      <c r="C458" s="53"/>
      <c r="D458" s="54" t="str">
        <f t="shared" si="204"/>
        <v/>
      </c>
      <c r="E458" s="55" t="str">
        <f t="shared" si="205"/>
        <v/>
      </c>
      <c r="F458" s="56"/>
      <c r="G458" s="56"/>
      <c r="H458" s="57">
        <f>SUMIF('Nhập'!$J$11:$J$19999,$C458,'Nhập'!$M$11:$M$19999)</f>
        <v>0</v>
      </c>
      <c r="I458" s="57">
        <f>SUMIF('Nhập'!$J$11:$J$19999,$C458,'Nhập'!$O$11:$O$19999)</f>
        <v>0</v>
      </c>
      <c r="J458" s="57">
        <f>SUMIF(Xuat!$I$11:$I$19999,$C458,Xuat!$K$11:$K$19999)</f>
        <v>0</v>
      </c>
      <c r="K458" s="57">
        <f>SUMIF(Xuat!$I$11:$I$19999,$C458,Xuat!$K$11:$K$19999)</f>
        <v>0</v>
      </c>
      <c r="L458" s="57">
        <f t="shared" ref="L458:M458" si="900">F458+H458-J458</f>
        <v>0</v>
      </c>
      <c r="M458" s="57">
        <f t="shared" si="900"/>
        <v>0</v>
      </c>
      <c r="N458" s="57">
        <f t="shared" ref="N458:O458" si="901">F458+H458</f>
        <v>0</v>
      </c>
      <c r="O458" s="57">
        <f t="shared" si="901"/>
        <v>0</v>
      </c>
      <c r="P458" s="58" t="str">
        <f t="shared" si="5"/>
        <v/>
      </c>
      <c r="Q458" s="57">
        <f t="shared" si="6"/>
        <v>0</v>
      </c>
      <c r="R458" s="49"/>
      <c r="S458" s="50"/>
      <c r="T458" s="50"/>
      <c r="U458" s="50"/>
      <c r="V458" s="50"/>
      <c r="W458" s="50"/>
      <c r="X458" s="50"/>
      <c r="Y458" s="50"/>
      <c r="Z458" s="50"/>
      <c r="AA458" s="50"/>
    </row>
    <row r="459" ht="18.75" customHeight="1">
      <c r="A459" s="41"/>
      <c r="B459" s="52"/>
      <c r="C459" s="53"/>
      <c r="D459" s="54" t="str">
        <f t="shared" si="204"/>
        <v/>
      </c>
      <c r="E459" s="55" t="str">
        <f t="shared" si="205"/>
        <v/>
      </c>
      <c r="F459" s="56"/>
      <c r="G459" s="56"/>
      <c r="H459" s="57">
        <f>SUMIF('Nhập'!$J$11:$J$19999,$C459,'Nhập'!$M$11:$M$19999)</f>
        <v>0</v>
      </c>
      <c r="I459" s="57">
        <f>SUMIF('Nhập'!$J$11:$J$19999,$C459,'Nhập'!$O$11:$O$19999)</f>
        <v>0</v>
      </c>
      <c r="J459" s="57">
        <f>SUMIF(Xuat!$I$11:$I$19999,$C459,Xuat!$K$11:$K$19999)</f>
        <v>0</v>
      </c>
      <c r="K459" s="57">
        <f>SUMIF(Xuat!$I$11:$I$19999,$C459,Xuat!$K$11:$K$19999)</f>
        <v>0</v>
      </c>
      <c r="L459" s="57">
        <f t="shared" ref="L459:M459" si="902">F459+H459-J459</f>
        <v>0</v>
      </c>
      <c r="M459" s="57">
        <f t="shared" si="902"/>
        <v>0</v>
      </c>
      <c r="N459" s="57">
        <f t="shared" ref="N459:O459" si="903">F459+H459</f>
        <v>0</v>
      </c>
      <c r="O459" s="57">
        <f t="shared" si="903"/>
        <v>0</v>
      </c>
      <c r="P459" s="58" t="str">
        <f t="shared" si="5"/>
        <v/>
      </c>
      <c r="Q459" s="57">
        <f t="shared" si="6"/>
        <v>0</v>
      </c>
      <c r="R459" s="49"/>
      <c r="S459" s="50"/>
      <c r="T459" s="50"/>
      <c r="U459" s="50"/>
      <c r="V459" s="50"/>
      <c r="W459" s="50"/>
      <c r="X459" s="50"/>
      <c r="Y459" s="50"/>
      <c r="Z459" s="50"/>
      <c r="AA459" s="50"/>
    </row>
    <row r="460" ht="18.75" customHeight="1">
      <c r="A460" s="41"/>
      <c r="B460" s="52"/>
      <c r="C460" s="53"/>
      <c r="D460" s="54" t="str">
        <f t="shared" si="204"/>
        <v/>
      </c>
      <c r="E460" s="55" t="str">
        <f t="shared" si="205"/>
        <v/>
      </c>
      <c r="F460" s="56"/>
      <c r="G460" s="56"/>
      <c r="H460" s="57">
        <f>SUMIF('Nhập'!$J$11:$J$19999,$C460,'Nhập'!$M$11:$M$19999)</f>
        <v>0</v>
      </c>
      <c r="I460" s="57">
        <f>SUMIF('Nhập'!$J$11:$J$19999,$C460,'Nhập'!$O$11:$O$19999)</f>
        <v>0</v>
      </c>
      <c r="J460" s="57">
        <f>SUMIF(Xuat!$I$11:$I$19999,$C460,Xuat!$K$11:$K$19999)</f>
        <v>0</v>
      </c>
      <c r="K460" s="57">
        <f>SUMIF(Xuat!$I$11:$I$19999,$C460,Xuat!$K$11:$K$19999)</f>
        <v>0</v>
      </c>
      <c r="L460" s="57">
        <f t="shared" ref="L460:M460" si="904">F460+H460-J460</f>
        <v>0</v>
      </c>
      <c r="M460" s="57">
        <f t="shared" si="904"/>
        <v>0</v>
      </c>
      <c r="N460" s="57">
        <f t="shared" ref="N460:O460" si="905">F460+H460</f>
        <v>0</v>
      </c>
      <c r="O460" s="57">
        <f t="shared" si="905"/>
        <v>0</v>
      </c>
      <c r="P460" s="58" t="str">
        <f t="shared" si="5"/>
        <v/>
      </c>
      <c r="Q460" s="57">
        <f t="shared" si="6"/>
        <v>0</v>
      </c>
      <c r="R460" s="49"/>
      <c r="S460" s="50"/>
      <c r="T460" s="50"/>
      <c r="U460" s="50"/>
      <c r="V460" s="50"/>
      <c r="W460" s="50"/>
      <c r="X460" s="50"/>
      <c r="Y460" s="50"/>
      <c r="Z460" s="50"/>
      <c r="AA460" s="50"/>
    </row>
    <row r="461" ht="18.75" customHeight="1">
      <c r="A461" s="41"/>
      <c r="B461" s="52"/>
      <c r="C461" s="53"/>
      <c r="D461" s="54" t="str">
        <f t="shared" si="204"/>
        <v/>
      </c>
      <c r="E461" s="55" t="str">
        <f t="shared" si="205"/>
        <v/>
      </c>
      <c r="F461" s="56"/>
      <c r="G461" s="56"/>
      <c r="H461" s="57">
        <f>SUMIF('Nhập'!$J$11:$J$19999,$C461,'Nhập'!$M$11:$M$19999)</f>
        <v>0</v>
      </c>
      <c r="I461" s="57">
        <f>SUMIF('Nhập'!$J$11:$J$19999,$C461,'Nhập'!$O$11:$O$19999)</f>
        <v>0</v>
      </c>
      <c r="J461" s="57">
        <f>SUMIF(Xuat!$I$11:$I$19999,$C461,Xuat!$K$11:$K$19999)</f>
        <v>0</v>
      </c>
      <c r="K461" s="57">
        <f>SUMIF(Xuat!$I$11:$I$19999,$C461,Xuat!$K$11:$K$19999)</f>
        <v>0</v>
      </c>
      <c r="L461" s="57">
        <f t="shared" ref="L461:M461" si="906">F461+H461-J461</f>
        <v>0</v>
      </c>
      <c r="M461" s="57">
        <f t="shared" si="906"/>
        <v>0</v>
      </c>
      <c r="N461" s="57">
        <f t="shared" ref="N461:O461" si="907">F461+H461</f>
        <v>0</v>
      </c>
      <c r="O461" s="57">
        <f t="shared" si="907"/>
        <v>0</v>
      </c>
      <c r="P461" s="58" t="str">
        <f t="shared" si="5"/>
        <v/>
      </c>
      <c r="Q461" s="57">
        <f t="shared" si="6"/>
        <v>0</v>
      </c>
      <c r="R461" s="49"/>
      <c r="S461" s="50"/>
      <c r="T461" s="50"/>
      <c r="U461" s="50"/>
      <c r="V461" s="50"/>
      <c r="W461" s="50"/>
      <c r="X461" s="50"/>
      <c r="Y461" s="50"/>
      <c r="Z461" s="50"/>
      <c r="AA461" s="50"/>
    </row>
    <row r="462" ht="18.75" customHeight="1">
      <c r="A462" s="41"/>
      <c r="B462" s="52"/>
      <c r="C462" s="53"/>
      <c r="D462" s="54" t="str">
        <f t="shared" si="204"/>
        <v/>
      </c>
      <c r="E462" s="55" t="str">
        <f t="shared" si="205"/>
        <v/>
      </c>
      <c r="F462" s="56"/>
      <c r="G462" s="56"/>
      <c r="H462" s="57">
        <f>SUMIF('Nhập'!$J$11:$J$19999,$C462,'Nhập'!$M$11:$M$19999)</f>
        <v>0</v>
      </c>
      <c r="I462" s="57">
        <f>SUMIF('Nhập'!$J$11:$J$19999,$C462,'Nhập'!$O$11:$O$19999)</f>
        <v>0</v>
      </c>
      <c r="J462" s="57">
        <f>SUMIF(Xuat!$I$11:$I$19999,$C462,Xuat!$K$11:$K$19999)</f>
        <v>0</v>
      </c>
      <c r="K462" s="57">
        <f>SUMIF(Xuat!$I$11:$I$19999,$C462,Xuat!$K$11:$K$19999)</f>
        <v>0</v>
      </c>
      <c r="L462" s="57">
        <f t="shared" ref="L462:M462" si="908">F462+H462-J462</f>
        <v>0</v>
      </c>
      <c r="M462" s="57">
        <f t="shared" si="908"/>
        <v>0</v>
      </c>
      <c r="N462" s="57">
        <f t="shared" ref="N462:O462" si="909">F462+H462</f>
        <v>0</v>
      </c>
      <c r="O462" s="57">
        <f t="shared" si="909"/>
        <v>0</v>
      </c>
      <c r="P462" s="58" t="str">
        <f t="shared" si="5"/>
        <v/>
      </c>
      <c r="Q462" s="57">
        <f t="shared" si="6"/>
        <v>0</v>
      </c>
      <c r="R462" s="49"/>
      <c r="S462" s="50"/>
      <c r="T462" s="50"/>
      <c r="U462" s="50"/>
      <c r="V462" s="50"/>
      <c r="W462" s="50"/>
      <c r="X462" s="50"/>
      <c r="Y462" s="50"/>
      <c r="Z462" s="50"/>
      <c r="AA462" s="50"/>
    </row>
    <row r="463" ht="18.75" customHeight="1">
      <c r="A463" s="41"/>
      <c r="B463" s="52"/>
      <c r="C463" s="53"/>
      <c r="D463" s="54" t="str">
        <f t="shared" si="204"/>
        <v/>
      </c>
      <c r="E463" s="55" t="str">
        <f t="shared" si="205"/>
        <v/>
      </c>
      <c r="F463" s="56"/>
      <c r="G463" s="56"/>
      <c r="H463" s="57">
        <f>SUMIF('Nhập'!$J$11:$J$19999,$C463,'Nhập'!$M$11:$M$19999)</f>
        <v>0</v>
      </c>
      <c r="I463" s="57">
        <f>SUMIF('Nhập'!$J$11:$J$19999,$C463,'Nhập'!$O$11:$O$19999)</f>
        <v>0</v>
      </c>
      <c r="J463" s="57">
        <f>SUMIF(Xuat!$I$11:$I$19999,$C463,Xuat!$K$11:$K$19999)</f>
        <v>0</v>
      </c>
      <c r="K463" s="57">
        <f>SUMIF(Xuat!$I$11:$I$19999,$C463,Xuat!$K$11:$K$19999)</f>
        <v>0</v>
      </c>
      <c r="L463" s="57">
        <f t="shared" ref="L463:M463" si="910">F463+H463-J463</f>
        <v>0</v>
      </c>
      <c r="M463" s="57">
        <f t="shared" si="910"/>
        <v>0</v>
      </c>
      <c r="N463" s="57">
        <f t="shared" ref="N463:O463" si="911">F463+H463</f>
        <v>0</v>
      </c>
      <c r="O463" s="57">
        <f t="shared" si="911"/>
        <v>0</v>
      </c>
      <c r="P463" s="58" t="str">
        <f t="shared" si="5"/>
        <v/>
      </c>
      <c r="Q463" s="57">
        <f t="shared" si="6"/>
        <v>0</v>
      </c>
      <c r="R463" s="49"/>
      <c r="S463" s="50"/>
      <c r="T463" s="50"/>
      <c r="U463" s="50"/>
      <c r="V463" s="50"/>
      <c r="W463" s="50"/>
      <c r="X463" s="50"/>
      <c r="Y463" s="50"/>
      <c r="Z463" s="50"/>
      <c r="AA463" s="50"/>
    </row>
    <row r="464" ht="18.75" customHeight="1">
      <c r="A464" s="41"/>
      <c r="B464" s="52"/>
      <c r="C464" s="53"/>
      <c r="D464" s="54" t="str">
        <f t="shared" si="204"/>
        <v/>
      </c>
      <c r="E464" s="55" t="str">
        <f t="shared" si="205"/>
        <v/>
      </c>
      <c r="F464" s="56"/>
      <c r="G464" s="56"/>
      <c r="H464" s="57">
        <f>SUMIF('Nhập'!$J$11:$J$19999,$C464,'Nhập'!$M$11:$M$19999)</f>
        <v>0</v>
      </c>
      <c r="I464" s="57">
        <f>SUMIF('Nhập'!$J$11:$J$19999,$C464,'Nhập'!$O$11:$O$19999)</f>
        <v>0</v>
      </c>
      <c r="J464" s="57">
        <f>SUMIF(Xuat!$I$11:$I$19999,$C464,Xuat!$K$11:$K$19999)</f>
        <v>0</v>
      </c>
      <c r="K464" s="57">
        <f>SUMIF(Xuat!$I$11:$I$19999,$C464,Xuat!$K$11:$K$19999)</f>
        <v>0</v>
      </c>
      <c r="L464" s="57">
        <f t="shared" ref="L464:M464" si="912">F464+H464-J464</f>
        <v>0</v>
      </c>
      <c r="M464" s="57">
        <f t="shared" si="912"/>
        <v>0</v>
      </c>
      <c r="N464" s="57">
        <f t="shared" ref="N464:O464" si="913">F464+H464</f>
        <v>0</v>
      </c>
      <c r="O464" s="57">
        <f t="shared" si="913"/>
        <v>0</v>
      </c>
      <c r="P464" s="58" t="str">
        <f t="shared" si="5"/>
        <v/>
      </c>
      <c r="Q464" s="57">
        <f t="shared" si="6"/>
        <v>0</v>
      </c>
      <c r="R464" s="49"/>
      <c r="S464" s="50"/>
      <c r="T464" s="50"/>
      <c r="U464" s="50"/>
      <c r="V464" s="50"/>
      <c r="W464" s="50"/>
      <c r="X464" s="50"/>
      <c r="Y464" s="50"/>
      <c r="Z464" s="50"/>
      <c r="AA464" s="50"/>
    </row>
    <row r="465" ht="18.75" customHeight="1">
      <c r="A465" s="41"/>
      <c r="B465" s="52"/>
      <c r="C465" s="53"/>
      <c r="D465" s="54" t="str">
        <f t="shared" si="204"/>
        <v/>
      </c>
      <c r="E465" s="55" t="str">
        <f t="shared" si="205"/>
        <v/>
      </c>
      <c r="F465" s="56"/>
      <c r="G465" s="56"/>
      <c r="H465" s="57">
        <f>SUMIF('Nhập'!$J$11:$J$19999,$C465,'Nhập'!$M$11:$M$19999)</f>
        <v>0</v>
      </c>
      <c r="I465" s="57">
        <f>SUMIF('Nhập'!$J$11:$J$19999,$C465,'Nhập'!$O$11:$O$19999)</f>
        <v>0</v>
      </c>
      <c r="J465" s="57">
        <f>SUMIF(Xuat!$I$11:$I$19999,$C465,Xuat!$K$11:$K$19999)</f>
        <v>0</v>
      </c>
      <c r="K465" s="57">
        <f>SUMIF(Xuat!$I$11:$I$19999,$C465,Xuat!$K$11:$K$19999)</f>
        <v>0</v>
      </c>
      <c r="L465" s="57">
        <f t="shared" ref="L465:M465" si="914">F465+H465-J465</f>
        <v>0</v>
      </c>
      <c r="M465" s="57">
        <f t="shared" si="914"/>
        <v>0</v>
      </c>
      <c r="N465" s="57">
        <f t="shared" ref="N465:O465" si="915">F465+H465</f>
        <v>0</v>
      </c>
      <c r="O465" s="57">
        <f t="shared" si="915"/>
        <v>0</v>
      </c>
      <c r="P465" s="58" t="str">
        <f t="shared" si="5"/>
        <v/>
      </c>
      <c r="Q465" s="57">
        <f t="shared" si="6"/>
        <v>0</v>
      </c>
      <c r="R465" s="49"/>
      <c r="S465" s="50"/>
      <c r="T465" s="50"/>
      <c r="U465" s="50"/>
      <c r="V465" s="50"/>
      <c r="W465" s="50"/>
      <c r="X465" s="50"/>
      <c r="Y465" s="50"/>
      <c r="Z465" s="50"/>
      <c r="AA465" s="50"/>
    </row>
    <row r="466" ht="18.75" customHeight="1">
      <c r="A466" s="41"/>
      <c r="B466" s="52"/>
      <c r="C466" s="53"/>
      <c r="D466" s="54" t="str">
        <f t="shared" si="204"/>
        <v/>
      </c>
      <c r="E466" s="55" t="str">
        <f t="shared" si="205"/>
        <v/>
      </c>
      <c r="F466" s="56"/>
      <c r="G466" s="56"/>
      <c r="H466" s="57">
        <f>SUMIF('Nhập'!$J$11:$J$19999,$C466,'Nhập'!$M$11:$M$19999)</f>
        <v>0</v>
      </c>
      <c r="I466" s="57">
        <f>SUMIF('Nhập'!$J$11:$J$19999,$C466,'Nhập'!$O$11:$O$19999)</f>
        <v>0</v>
      </c>
      <c r="J466" s="57">
        <f>SUMIF(Xuat!$I$11:$I$19999,$C466,Xuat!$K$11:$K$19999)</f>
        <v>0</v>
      </c>
      <c r="K466" s="57">
        <f>SUMIF(Xuat!$I$11:$I$19999,$C466,Xuat!$K$11:$K$19999)</f>
        <v>0</v>
      </c>
      <c r="L466" s="57">
        <f t="shared" ref="L466:M466" si="916">F466+H466-J466</f>
        <v>0</v>
      </c>
      <c r="M466" s="57">
        <f t="shared" si="916"/>
        <v>0</v>
      </c>
      <c r="N466" s="57">
        <f t="shared" ref="N466:O466" si="917">F466+H466</f>
        <v>0</v>
      </c>
      <c r="O466" s="57">
        <f t="shared" si="917"/>
        <v>0</v>
      </c>
      <c r="P466" s="58" t="str">
        <f t="shared" si="5"/>
        <v/>
      </c>
      <c r="Q466" s="57">
        <f t="shared" si="6"/>
        <v>0</v>
      </c>
      <c r="R466" s="49"/>
      <c r="S466" s="50"/>
      <c r="T466" s="50"/>
      <c r="U466" s="50"/>
      <c r="V466" s="50"/>
      <c r="W466" s="50"/>
      <c r="X466" s="50"/>
      <c r="Y466" s="50"/>
      <c r="Z466" s="50"/>
      <c r="AA466" s="50"/>
    </row>
    <row r="467" ht="18.75" customHeight="1">
      <c r="A467" s="41"/>
      <c r="B467" s="52"/>
      <c r="C467" s="53"/>
      <c r="D467" s="54" t="str">
        <f t="shared" si="204"/>
        <v/>
      </c>
      <c r="E467" s="55" t="str">
        <f t="shared" si="205"/>
        <v/>
      </c>
      <c r="F467" s="56"/>
      <c r="G467" s="56"/>
      <c r="H467" s="57">
        <f>SUMIF('Nhập'!$J$11:$J$19999,$C467,'Nhập'!$M$11:$M$19999)</f>
        <v>0</v>
      </c>
      <c r="I467" s="57">
        <f>SUMIF('Nhập'!$J$11:$J$19999,$C467,'Nhập'!$O$11:$O$19999)</f>
        <v>0</v>
      </c>
      <c r="J467" s="57">
        <f>SUMIF(Xuat!$I$11:$I$19999,$C467,Xuat!$K$11:$K$19999)</f>
        <v>0</v>
      </c>
      <c r="K467" s="57">
        <f>SUMIF(Xuat!$I$11:$I$19999,$C467,Xuat!$K$11:$K$19999)</f>
        <v>0</v>
      </c>
      <c r="L467" s="57">
        <f t="shared" ref="L467:M467" si="918">F467+H467-J467</f>
        <v>0</v>
      </c>
      <c r="M467" s="57">
        <f t="shared" si="918"/>
        <v>0</v>
      </c>
      <c r="N467" s="57">
        <f t="shared" ref="N467:O467" si="919">F467+H467</f>
        <v>0</v>
      </c>
      <c r="O467" s="57">
        <f t="shared" si="919"/>
        <v>0</v>
      </c>
      <c r="P467" s="58" t="str">
        <f t="shared" si="5"/>
        <v/>
      </c>
      <c r="Q467" s="57">
        <f t="shared" si="6"/>
        <v>0</v>
      </c>
      <c r="R467" s="49"/>
      <c r="S467" s="50"/>
      <c r="T467" s="50"/>
      <c r="U467" s="50"/>
      <c r="V467" s="50"/>
      <c r="W467" s="50"/>
      <c r="X467" s="50"/>
      <c r="Y467" s="50"/>
      <c r="Z467" s="50"/>
      <c r="AA467" s="50"/>
    </row>
    <row r="468" ht="18.75" customHeight="1">
      <c r="A468" s="41"/>
      <c r="B468" s="52"/>
      <c r="C468" s="53"/>
      <c r="D468" s="54" t="str">
        <f t="shared" si="204"/>
        <v/>
      </c>
      <c r="E468" s="55" t="str">
        <f t="shared" si="205"/>
        <v/>
      </c>
      <c r="F468" s="56"/>
      <c r="G468" s="56"/>
      <c r="H468" s="57">
        <f>SUMIF('Nhập'!$J$11:$J$19999,$C468,'Nhập'!$M$11:$M$19999)</f>
        <v>0</v>
      </c>
      <c r="I468" s="57">
        <f>SUMIF('Nhập'!$J$11:$J$19999,$C468,'Nhập'!$O$11:$O$19999)</f>
        <v>0</v>
      </c>
      <c r="J468" s="57">
        <f>SUMIF(Xuat!$I$11:$I$19999,$C468,Xuat!$K$11:$K$19999)</f>
        <v>0</v>
      </c>
      <c r="K468" s="57">
        <f>SUMIF(Xuat!$I$11:$I$19999,$C468,Xuat!$K$11:$K$19999)</f>
        <v>0</v>
      </c>
      <c r="L468" s="57">
        <f t="shared" ref="L468:M468" si="920">F468+H468-J468</f>
        <v>0</v>
      </c>
      <c r="M468" s="57">
        <f t="shared" si="920"/>
        <v>0</v>
      </c>
      <c r="N468" s="57">
        <f t="shared" ref="N468:O468" si="921">F468+H468</f>
        <v>0</v>
      </c>
      <c r="O468" s="57">
        <f t="shared" si="921"/>
        <v>0</v>
      </c>
      <c r="P468" s="58" t="str">
        <f t="shared" si="5"/>
        <v/>
      </c>
      <c r="Q468" s="57">
        <f t="shared" si="6"/>
        <v>0</v>
      </c>
      <c r="R468" s="49"/>
      <c r="S468" s="50"/>
      <c r="T468" s="50"/>
      <c r="U468" s="50"/>
      <c r="V468" s="50"/>
      <c r="W468" s="50"/>
      <c r="X468" s="50"/>
      <c r="Y468" s="50"/>
      <c r="Z468" s="50"/>
      <c r="AA468" s="50"/>
    </row>
    <row r="469" ht="18.75" customHeight="1">
      <c r="A469" s="41"/>
      <c r="B469" s="52"/>
      <c r="C469" s="53"/>
      <c r="D469" s="54" t="str">
        <f t="shared" si="204"/>
        <v/>
      </c>
      <c r="E469" s="55" t="str">
        <f t="shared" si="205"/>
        <v/>
      </c>
      <c r="F469" s="56"/>
      <c r="G469" s="56"/>
      <c r="H469" s="57">
        <f>SUMIF('Nhập'!$J$11:$J$19999,$C469,'Nhập'!$M$11:$M$19999)</f>
        <v>0</v>
      </c>
      <c r="I469" s="57">
        <f>SUMIF('Nhập'!$J$11:$J$19999,$C469,'Nhập'!$O$11:$O$19999)</f>
        <v>0</v>
      </c>
      <c r="J469" s="57">
        <f>SUMIF(Xuat!$I$11:$I$19999,$C469,Xuat!$K$11:$K$19999)</f>
        <v>0</v>
      </c>
      <c r="K469" s="57">
        <f>SUMIF(Xuat!$I$11:$I$19999,$C469,Xuat!$K$11:$K$19999)</f>
        <v>0</v>
      </c>
      <c r="L469" s="57">
        <f t="shared" ref="L469:M469" si="922">F469+H469-J469</f>
        <v>0</v>
      </c>
      <c r="M469" s="57">
        <f t="shared" si="922"/>
        <v>0</v>
      </c>
      <c r="N469" s="57">
        <f t="shared" ref="N469:O469" si="923">F469+H469</f>
        <v>0</v>
      </c>
      <c r="O469" s="57">
        <f t="shared" si="923"/>
        <v>0</v>
      </c>
      <c r="P469" s="58" t="str">
        <f t="shared" si="5"/>
        <v/>
      </c>
      <c r="Q469" s="57">
        <f t="shared" si="6"/>
        <v>0</v>
      </c>
      <c r="R469" s="49"/>
      <c r="S469" s="50"/>
      <c r="T469" s="50"/>
      <c r="U469" s="50"/>
      <c r="V469" s="50"/>
      <c r="W469" s="50"/>
      <c r="X469" s="50"/>
      <c r="Y469" s="50"/>
      <c r="Z469" s="50"/>
      <c r="AA469" s="50"/>
    </row>
    <row r="470" ht="18.75" customHeight="1">
      <c r="A470" s="41"/>
      <c r="B470" s="52"/>
      <c r="C470" s="53"/>
      <c r="D470" s="54" t="str">
        <f t="shared" si="204"/>
        <v/>
      </c>
      <c r="E470" s="55" t="str">
        <f t="shared" si="205"/>
        <v/>
      </c>
      <c r="F470" s="56"/>
      <c r="G470" s="56"/>
      <c r="H470" s="57">
        <f>SUMIF('Nhập'!$J$11:$J$19999,$C470,'Nhập'!$M$11:$M$19999)</f>
        <v>0</v>
      </c>
      <c r="I470" s="57">
        <f>SUMIF('Nhập'!$J$11:$J$19999,$C470,'Nhập'!$O$11:$O$19999)</f>
        <v>0</v>
      </c>
      <c r="J470" s="57">
        <f>SUMIF(Xuat!$I$11:$I$19999,$C470,Xuat!$K$11:$K$19999)</f>
        <v>0</v>
      </c>
      <c r="K470" s="57">
        <f>SUMIF(Xuat!$I$11:$I$19999,$C470,Xuat!$K$11:$K$19999)</f>
        <v>0</v>
      </c>
      <c r="L470" s="57">
        <f t="shared" ref="L470:M470" si="924">F470+H470-J470</f>
        <v>0</v>
      </c>
      <c r="M470" s="57">
        <f t="shared" si="924"/>
        <v>0</v>
      </c>
      <c r="N470" s="57">
        <f t="shared" ref="N470:O470" si="925">F470+H470</f>
        <v>0</v>
      </c>
      <c r="O470" s="57">
        <f t="shared" si="925"/>
        <v>0</v>
      </c>
      <c r="P470" s="58" t="str">
        <f t="shared" si="5"/>
        <v/>
      </c>
      <c r="Q470" s="57">
        <f t="shared" si="6"/>
        <v>0</v>
      </c>
      <c r="R470" s="49"/>
      <c r="S470" s="50"/>
      <c r="T470" s="50"/>
      <c r="U470" s="50"/>
      <c r="V470" s="50"/>
      <c r="W470" s="50"/>
      <c r="X470" s="50"/>
      <c r="Y470" s="50"/>
      <c r="Z470" s="50"/>
      <c r="AA470" s="50"/>
    </row>
    <row r="471" ht="18.75" customHeight="1">
      <c r="A471" s="41"/>
      <c r="B471" s="52"/>
      <c r="C471" s="53"/>
      <c r="D471" s="54" t="str">
        <f t="shared" si="204"/>
        <v/>
      </c>
      <c r="E471" s="55" t="str">
        <f t="shared" si="205"/>
        <v/>
      </c>
      <c r="F471" s="56"/>
      <c r="G471" s="56"/>
      <c r="H471" s="57">
        <f>SUMIF('Nhập'!$J$11:$J$19999,$C471,'Nhập'!$M$11:$M$19999)</f>
        <v>0</v>
      </c>
      <c r="I471" s="57">
        <f>SUMIF('Nhập'!$J$11:$J$19999,$C471,'Nhập'!$O$11:$O$19999)</f>
        <v>0</v>
      </c>
      <c r="J471" s="57">
        <f>SUMIF(Xuat!$I$11:$I$19999,$C471,Xuat!$K$11:$K$19999)</f>
        <v>0</v>
      </c>
      <c r="K471" s="57">
        <f>SUMIF(Xuat!$I$11:$I$19999,$C471,Xuat!$K$11:$K$19999)</f>
        <v>0</v>
      </c>
      <c r="L471" s="57">
        <f t="shared" ref="L471:M471" si="926">F471+H471-J471</f>
        <v>0</v>
      </c>
      <c r="M471" s="57">
        <f t="shared" si="926"/>
        <v>0</v>
      </c>
      <c r="N471" s="57">
        <f t="shared" ref="N471:O471" si="927">F471+H471</f>
        <v>0</v>
      </c>
      <c r="O471" s="57">
        <f t="shared" si="927"/>
        <v>0</v>
      </c>
      <c r="P471" s="58" t="str">
        <f t="shared" si="5"/>
        <v/>
      </c>
      <c r="Q471" s="57">
        <f t="shared" si="6"/>
        <v>0</v>
      </c>
      <c r="R471" s="49"/>
      <c r="S471" s="50"/>
      <c r="T471" s="50"/>
      <c r="U471" s="50"/>
      <c r="V471" s="50"/>
      <c r="W471" s="50"/>
      <c r="X471" s="50"/>
      <c r="Y471" s="50"/>
      <c r="Z471" s="50"/>
      <c r="AA471" s="50"/>
    </row>
    <row r="472" ht="18.75" customHeight="1">
      <c r="A472" s="41"/>
      <c r="B472" s="52"/>
      <c r="C472" s="53"/>
      <c r="D472" s="54" t="str">
        <f t="shared" si="204"/>
        <v/>
      </c>
      <c r="E472" s="55" t="str">
        <f t="shared" si="205"/>
        <v/>
      </c>
      <c r="F472" s="56"/>
      <c r="G472" s="56"/>
      <c r="H472" s="57">
        <f>SUMIF('Nhập'!$J$11:$J$19999,$C472,'Nhập'!$M$11:$M$19999)</f>
        <v>0</v>
      </c>
      <c r="I472" s="57">
        <f>SUMIF('Nhập'!$J$11:$J$19999,$C472,'Nhập'!$O$11:$O$19999)</f>
        <v>0</v>
      </c>
      <c r="J472" s="57">
        <f>SUMIF(Xuat!$I$11:$I$19999,$C472,Xuat!$K$11:$K$19999)</f>
        <v>0</v>
      </c>
      <c r="K472" s="57">
        <f>SUMIF(Xuat!$I$11:$I$19999,$C472,Xuat!$K$11:$K$19999)</f>
        <v>0</v>
      </c>
      <c r="L472" s="57">
        <f t="shared" ref="L472:M472" si="928">F472+H472-J472</f>
        <v>0</v>
      </c>
      <c r="M472" s="57">
        <f t="shared" si="928"/>
        <v>0</v>
      </c>
      <c r="N472" s="57">
        <f t="shared" ref="N472:O472" si="929">F472+H472</f>
        <v>0</v>
      </c>
      <c r="O472" s="57">
        <f t="shared" si="929"/>
        <v>0</v>
      </c>
      <c r="P472" s="58" t="str">
        <f t="shared" si="5"/>
        <v/>
      </c>
      <c r="Q472" s="57">
        <f t="shared" si="6"/>
        <v>0</v>
      </c>
      <c r="R472" s="49"/>
      <c r="S472" s="50"/>
      <c r="T472" s="50"/>
      <c r="U472" s="50"/>
      <c r="V472" s="50"/>
      <c r="W472" s="50"/>
      <c r="X472" s="50"/>
      <c r="Y472" s="50"/>
      <c r="Z472" s="50"/>
      <c r="AA472" s="50"/>
    </row>
    <row r="473" ht="18.75" customHeight="1">
      <c r="A473" s="41"/>
      <c r="B473" s="52"/>
      <c r="C473" s="53"/>
      <c r="D473" s="54" t="str">
        <f t="shared" si="204"/>
        <v/>
      </c>
      <c r="E473" s="55" t="str">
        <f t="shared" si="205"/>
        <v/>
      </c>
      <c r="F473" s="56"/>
      <c r="G473" s="56"/>
      <c r="H473" s="57">
        <f>SUMIF('Nhập'!$J$11:$J$19999,$C473,'Nhập'!$M$11:$M$19999)</f>
        <v>0</v>
      </c>
      <c r="I473" s="57">
        <f>SUMIF('Nhập'!$J$11:$J$19999,$C473,'Nhập'!$O$11:$O$19999)</f>
        <v>0</v>
      </c>
      <c r="J473" s="57">
        <f>SUMIF(Xuat!$I$11:$I$19999,$C473,Xuat!$K$11:$K$19999)</f>
        <v>0</v>
      </c>
      <c r="K473" s="57">
        <f>SUMIF(Xuat!$I$11:$I$19999,$C473,Xuat!$K$11:$K$19999)</f>
        <v>0</v>
      </c>
      <c r="L473" s="57">
        <f t="shared" ref="L473:M473" si="930">F473+H473-J473</f>
        <v>0</v>
      </c>
      <c r="M473" s="57">
        <f t="shared" si="930"/>
        <v>0</v>
      </c>
      <c r="N473" s="57">
        <f t="shared" ref="N473:O473" si="931">F473+H473</f>
        <v>0</v>
      </c>
      <c r="O473" s="57">
        <f t="shared" si="931"/>
        <v>0</v>
      </c>
      <c r="P473" s="58" t="str">
        <f t="shared" si="5"/>
        <v/>
      </c>
      <c r="Q473" s="57">
        <f t="shared" si="6"/>
        <v>0</v>
      </c>
      <c r="R473" s="49"/>
      <c r="S473" s="50"/>
      <c r="T473" s="50"/>
      <c r="U473" s="50"/>
      <c r="V473" s="50"/>
      <c r="W473" s="50"/>
      <c r="X473" s="50"/>
      <c r="Y473" s="50"/>
      <c r="Z473" s="50"/>
      <c r="AA473" s="50"/>
    </row>
    <row r="474" ht="18.75" customHeight="1">
      <c r="A474" s="41"/>
      <c r="B474" s="52"/>
      <c r="C474" s="53"/>
      <c r="D474" s="54" t="str">
        <f t="shared" si="204"/>
        <v/>
      </c>
      <c r="E474" s="55" t="str">
        <f t="shared" si="205"/>
        <v/>
      </c>
      <c r="F474" s="56"/>
      <c r="G474" s="56"/>
      <c r="H474" s="57">
        <f>SUMIF('Nhập'!$J$11:$J$19999,$C474,'Nhập'!$M$11:$M$19999)</f>
        <v>0</v>
      </c>
      <c r="I474" s="57">
        <f>SUMIF('Nhập'!$J$11:$J$19999,$C474,'Nhập'!$O$11:$O$19999)</f>
        <v>0</v>
      </c>
      <c r="J474" s="57">
        <f>SUMIF(Xuat!$I$11:$I$19999,$C474,Xuat!$K$11:$K$19999)</f>
        <v>0</v>
      </c>
      <c r="K474" s="57">
        <f>SUMIF(Xuat!$I$11:$I$19999,$C474,Xuat!$K$11:$K$19999)</f>
        <v>0</v>
      </c>
      <c r="L474" s="57">
        <f t="shared" ref="L474:M474" si="932">F474+H474-J474</f>
        <v>0</v>
      </c>
      <c r="M474" s="57">
        <f t="shared" si="932"/>
        <v>0</v>
      </c>
      <c r="N474" s="57">
        <f t="shared" ref="N474:O474" si="933">F474+H474</f>
        <v>0</v>
      </c>
      <c r="O474" s="57">
        <f t="shared" si="933"/>
        <v>0</v>
      </c>
      <c r="P474" s="58" t="str">
        <f t="shared" si="5"/>
        <v/>
      </c>
      <c r="Q474" s="57">
        <f t="shared" si="6"/>
        <v>0</v>
      </c>
      <c r="R474" s="49"/>
      <c r="S474" s="50"/>
      <c r="T474" s="50"/>
      <c r="U474" s="50"/>
      <c r="V474" s="50"/>
      <c r="W474" s="50"/>
      <c r="X474" s="50"/>
      <c r="Y474" s="50"/>
      <c r="Z474" s="50"/>
      <c r="AA474" s="50"/>
    </row>
    <row r="475" ht="18.75" customHeight="1">
      <c r="A475" s="41"/>
      <c r="B475" s="52"/>
      <c r="C475" s="53"/>
      <c r="D475" s="54" t="str">
        <f t="shared" si="204"/>
        <v/>
      </c>
      <c r="E475" s="55" t="str">
        <f t="shared" si="205"/>
        <v/>
      </c>
      <c r="F475" s="56"/>
      <c r="G475" s="56"/>
      <c r="H475" s="57">
        <f>SUMIF('Nhập'!$J$11:$J$19999,$C475,'Nhập'!$M$11:$M$19999)</f>
        <v>0</v>
      </c>
      <c r="I475" s="57">
        <f>SUMIF('Nhập'!$J$11:$J$19999,$C475,'Nhập'!$O$11:$O$19999)</f>
        <v>0</v>
      </c>
      <c r="J475" s="57">
        <f>SUMIF(Xuat!$I$11:$I$19999,$C475,Xuat!$K$11:$K$19999)</f>
        <v>0</v>
      </c>
      <c r="K475" s="57">
        <f>SUMIF(Xuat!$I$11:$I$19999,$C475,Xuat!$K$11:$K$19999)</f>
        <v>0</v>
      </c>
      <c r="L475" s="57">
        <f t="shared" ref="L475:M475" si="934">F475+H475-J475</f>
        <v>0</v>
      </c>
      <c r="M475" s="57">
        <f t="shared" si="934"/>
        <v>0</v>
      </c>
      <c r="N475" s="57">
        <f t="shared" ref="N475:O475" si="935">F475+H475</f>
        <v>0</v>
      </c>
      <c r="O475" s="57">
        <f t="shared" si="935"/>
        <v>0</v>
      </c>
      <c r="P475" s="58" t="str">
        <f t="shared" si="5"/>
        <v/>
      </c>
      <c r="Q475" s="57">
        <f t="shared" si="6"/>
        <v>0</v>
      </c>
      <c r="R475" s="49"/>
      <c r="S475" s="50"/>
      <c r="T475" s="50"/>
      <c r="U475" s="50"/>
      <c r="V475" s="50"/>
      <c r="W475" s="50"/>
      <c r="X475" s="50"/>
      <c r="Y475" s="50"/>
      <c r="Z475" s="50"/>
      <c r="AA475" s="50"/>
    </row>
    <row r="476" ht="18.75" customHeight="1">
      <c r="A476" s="41"/>
      <c r="B476" s="52"/>
      <c r="C476" s="53"/>
      <c r="D476" s="54" t="str">
        <f t="shared" si="204"/>
        <v/>
      </c>
      <c r="E476" s="55" t="str">
        <f t="shared" si="205"/>
        <v/>
      </c>
      <c r="F476" s="56"/>
      <c r="G476" s="56"/>
      <c r="H476" s="57">
        <f>SUMIF('Nhập'!$J$11:$J$19999,$C476,'Nhập'!$M$11:$M$19999)</f>
        <v>0</v>
      </c>
      <c r="I476" s="57">
        <f>SUMIF('Nhập'!$J$11:$J$19999,$C476,'Nhập'!$O$11:$O$19999)</f>
        <v>0</v>
      </c>
      <c r="J476" s="57">
        <f>SUMIF(Xuat!$I$11:$I$19999,$C476,Xuat!$K$11:$K$19999)</f>
        <v>0</v>
      </c>
      <c r="K476" s="57">
        <f>SUMIF(Xuat!$I$11:$I$19999,$C476,Xuat!$K$11:$K$19999)</f>
        <v>0</v>
      </c>
      <c r="L476" s="57">
        <f t="shared" ref="L476:M476" si="936">F476+H476-J476</f>
        <v>0</v>
      </c>
      <c r="M476" s="57">
        <f t="shared" si="936"/>
        <v>0</v>
      </c>
      <c r="N476" s="57">
        <f t="shared" ref="N476:O476" si="937">F476+H476</f>
        <v>0</v>
      </c>
      <c r="O476" s="57">
        <f t="shared" si="937"/>
        <v>0</v>
      </c>
      <c r="P476" s="58" t="str">
        <f t="shared" si="5"/>
        <v/>
      </c>
      <c r="Q476" s="57">
        <f t="shared" si="6"/>
        <v>0</v>
      </c>
      <c r="R476" s="49"/>
      <c r="S476" s="50"/>
      <c r="T476" s="50"/>
      <c r="U476" s="50"/>
      <c r="V476" s="50"/>
      <c r="W476" s="50"/>
      <c r="X476" s="50"/>
      <c r="Y476" s="50"/>
      <c r="Z476" s="50"/>
      <c r="AA476" s="50"/>
    </row>
    <row r="477" ht="18.75" customHeight="1">
      <c r="A477" s="41"/>
      <c r="B477" s="52"/>
      <c r="C477" s="53"/>
      <c r="D477" s="54" t="str">
        <f t="shared" si="204"/>
        <v/>
      </c>
      <c r="E477" s="55" t="str">
        <f t="shared" si="205"/>
        <v/>
      </c>
      <c r="F477" s="56"/>
      <c r="G477" s="56"/>
      <c r="H477" s="57">
        <f>SUMIF('Nhập'!$J$11:$J$19999,$C477,'Nhập'!$M$11:$M$19999)</f>
        <v>0</v>
      </c>
      <c r="I477" s="57">
        <f>SUMIF('Nhập'!$J$11:$J$19999,$C477,'Nhập'!$O$11:$O$19999)</f>
        <v>0</v>
      </c>
      <c r="J477" s="57">
        <f>SUMIF(Xuat!$I$11:$I$19999,$C477,Xuat!$K$11:$K$19999)</f>
        <v>0</v>
      </c>
      <c r="K477" s="57">
        <f>SUMIF(Xuat!$I$11:$I$19999,$C477,Xuat!$K$11:$K$19999)</f>
        <v>0</v>
      </c>
      <c r="L477" s="57">
        <f t="shared" ref="L477:M477" si="938">F477+H477-J477</f>
        <v>0</v>
      </c>
      <c r="M477" s="57">
        <f t="shared" si="938"/>
        <v>0</v>
      </c>
      <c r="N477" s="57">
        <f t="shared" ref="N477:O477" si="939">F477+H477</f>
        <v>0</v>
      </c>
      <c r="O477" s="57">
        <f t="shared" si="939"/>
        <v>0</v>
      </c>
      <c r="P477" s="58" t="str">
        <f t="shared" si="5"/>
        <v/>
      </c>
      <c r="Q477" s="57">
        <f t="shared" si="6"/>
        <v>0</v>
      </c>
      <c r="R477" s="49"/>
      <c r="S477" s="50"/>
      <c r="T477" s="50"/>
      <c r="U477" s="50"/>
      <c r="V477" s="50"/>
      <c r="W477" s="50"/>
      <c r="X477" s="50"/>
      <c r="Y477" s="50"/>
      <c r="Z477" s="50"/>
      <c r="AA477" s="50"/>
    </row>
    <row r="478" ht="18.75" customHeight="1">
      <c r="A478" s="41"/>
      <c r="B478" s="52"/>
      <c r="C478" s="53"/>
      <c r="D478" s="54" t="str">
        <f t="shared" si="204"/>
        <v/>
      </c>
      <c r="E478" s="55" t="str">
        <f t="shared" si="205"/>
        <v/>
      </c>
      <c r="F478" s="56"/>
      <c r="G478" s="56"/>
      <c r="H478" s="57">
        <f>SUMIF('Nhập'!$J$11:$J$19999,$C478,'Nhập'!$M$11:$M$19999)</f>
        <v>0</v>
      </c>
      <c r="I478" s="57">
        <f>SUMIF('Nhập'!$J$11:$J$19999,$C478,'Nhập'!$O$11:$O$19999)</f>
        <v>0</v>
      </c>
      <c r="J478" s="57">
        <f>SUMIF(Xuat!$I$11:$I$19999,$C478,Xuat!$K$11:$K$19999)</f>
        <v>0</v>
      </c>
      <c r="K478" s="57">
        <f>SUMIF(Xuat!$I$11:$I$19999,$C478,Xuat!$K$11:$K$19999)</f>
        <v>0</v>
      </c>
      <c r="L478" s="57">
        <f t="shared" ref="L478:M478" si="940">F478+H478-J478</f>
        <v>0</v>
      </c>
      <c r="M478" s="57">
        <f t="shared" si="940"/>
        <v>0</v>
      </c>
      <c r="N478" s="57">
        <f t="shared" ref="N478:O478" si="941">F478+H478</f>
        <v>0</v>
      </c>
      <c r="O478" s="57">
        <f t="shared" si="941"/>
        <v>0</v>
      </c>
      <c r="P478" s="58" t="str">
        <f t="shared" si="5"/>
        <v/>
      </c>
      <c r="Q478" s="57">
        <f t="shared" si="6"/>
        <v>0</v>
      </c>
      <c r="R478" s="49"/>
      <c r="S478" s="50"/>
      <c r="T478" s="50"/>
      <c r="U478" s="50"/>
      <c r="V478" s="50"/>
      <c r="W478" s="50"/>
      <c r="X478" s="50"/>
      <c r="Y478" s="50"/>
      <c r="Z478" s="50"/>
      <c r="AA478" s="50"/>
    </row>
    <row r="479" ht="18.75" customHeight="1">
      <c r="A479" s="41"/>
      <c r="B479" s="52"/>
      <c r="C479" s="53"/>
      <c r="D479" s="54" t="str">
        <f t="shared" si="204"/>
        <v/>
      </c>
      <c r="E479" s="55" t="str">
        <f t="shared" si="205"/>
        <v/>
      </c>
      <c r="F479" s="56"/>
      <c r="G479" s="56"/>
      <c r="H479" s="57">
        <f>SUMIF('Nhập'!$J$11:$J$19999,$C479,'Nhập'!$M$11:$M$19999)</f>
        <v>0</v>
      </c>
      <c r="I479" s="57">
        <f>SUMIF('Nhập'!$J$11:$J$19999,$C479,'Nhập'!$O$11:$O$19999)</f>
        <v>0</v>
      </c>
      <c r="J479" s="57">
        <f>SUMIF(Xuat!$I$11:$I$19999,$C479,Xuat!$K$11:$K$19999)</f>
        <v>0</v>
      </c>
      <c r="K479" s="57">
        <f>SUMIF(Xuat!$I$11:$I$19999,$C479,Xuat!$K$11:$K$19999)</f>
        <v>0</v>
      </c>
      <c r="L479" s="57">
        <f t="shared" ref="L479:M479" si="942">F479+H479-J479</f>
        <v>0</v>
      </c>
      <c r="M479" s="57">
        <f t="shared" si="942"/>
        <v>0</v>
      </c>
      <c r="N479" s="57">
        <f t="shared" ref="N479:O479" si="943">F479+H479</f>
        <v>0</v>
      </c>
      <c r="O479" s="57">
        <f t="shared" si="943"/>
        <v>0</v>
      </c>
      <c r="P479" s="58" t="str">
        <f t="shared" si="5"/>
        <v/>
      </c>
      <c r="Q479" s="57">
        <f t="shared" si="6"/>
        <v>0</v>
      </c>
      <c r="R479" s="49"/>
      <c r="S479" s="50"/>
      <c r="T479" s="50"/>
      <c r="U479" s="50"/>
      <c r="V479" s="50"/>
      <c r="W479" s="50"/>
      <c r="X479" s="50"/>
      <c r="Y479" s="50"/>
      <c r="Z479" s="50"/>
      <c r="AA479" s="50"/>
    </row>
    <row r="480" ht="18.75" customHeight="1">
      <c r="A480" s="41"/>
      <c r="B480" s="52"/>
      <c r="C480" s="53"/>
      <c r="D480" s="54" t="str">
        <f t="shared" si="204"/>
        <v/>
      </c>
      <c r="E480" s="55" t="str">
        <f t="shared" si="205"/>
        <v/>
      </c>
      <c r="F480" s="56"/>
      <c r="G480" s="56"/>
      <c r="H480" s="57">
        <f>SUMIF('Nhập'!$J$11:$J$19999,$C480,'Nhập'!$M$11:$M$19999)</f>
        <v>0</v>
      </c>
      <c r="I480" s="57">
        <f>SUMIF('Nhập'!$J$11:$J$19999,$C480,'Nhập'!$O$11:$O$19999)</f>
        <v>0</v>
      </c>
      <c r="J480" s="57">
        <f>SUMIF(Xuat!$I$11:$I$19999,$C480,Xuat!$K$11:$K$19999)</f>
        <v>0</v>
      </c>
      <c r="K480" s="57">
        <f>SUMIF(Xuat!$I$11:$I$19999,$C480,Xuat!$K$11:$K$19999)</f>
        <v>0</v>
      </c>
      <c r="L480" s="57">
        <f t="shared" ref="L480:M480" si="944">F480+H480-J480</f>
        <v>0</v>
      </c>
      <c r="M480" s="57">
        <f t="shared" si="944"/>
        <v>0</v>
      </c>
      <c r="N480" s="57">
        <f t="shared" ref="N480:O480" si="945">F480+H480</f>
        <v>0</v>
      </c>
      <c r="O480" s="57">
        <f t="shared" si="945"/>
        <v>0</v>
      </c>
      <c r="P480" s="58" t="str">
        <f t="shared" si="5"/>
        <v/>
      </c>
      <c r="Q480" s="57">
        <f t="shared" si="6"/>
        <v>0</v>
      </c>
      <c r="R480" s="49"/>
      <c r="S480" s="50"/>
      <c r="T480" s="50"/>
      <c r="U480" s="50"/>
      <c r="V480" s="50"/>
      <c r="W480" s="50"/>
      <c r="X480" s="50"/>
      <c r="Y480" s="50"/>
      <c r="Z480" s="50"/>
      <c r="AA480" s="50"/>
    </row>
    <row r="481" ht="18.75" customHeight="1">
      <c r="A481" s="41"/>
      <c r="B481" s="52"/>
      <c r="C481" s="53"/>
      <c r="D481" s="54" t="str">
        <f t="shared" si="204"/>
        <v/>
      </c>
      <c r="E481" s="55" t="str">
        <f t="shared" si="205"/>
        <v/>
      </c>
      <c r="F481" s="56"/>
      <c r="G481" s="56"/>
      <c r="H481" s="57">
        <f>SUMIF('Nhập'!$J$11:$J$19999,$C481,'Nhập'!$M$11:$M$19999)</f>
        <v>0</v>
      </c>
      <c r="I481" s="57">
        <f>SUMIF('Nhập'!$J$11:$J$19999,$C481,'Nhập'!$O$11:$O$19999)</f>
        <v>0</v>
      </c>
      <c r="J481" s="57">
        <f>SUMIF(Xuat!$I$11:$I$19999,$C481,Xuat!$K$11:$K$19999)</f>
        <v>0</v>
      </c>
      <c r="K481" s="57">
        <f>SUMIF(Xuat!$I$11:$I$19999,$C481,Xuat!$K$11:$K$19999)</f>
        <v>0</v>
      </c>
      <c r="L481" s="57">
        <f t="shared" ref="L481:M481" si="946">F481+H481-J481</f>
        <v>0</v>
      </c>
      <c r="M481" s="57">
        <f t="shared" si="946"/>
        <v>0</v>
      </c>
      <c r="N481" s="57">
        <f t="shared" ref="N481:O481" si="947">F481+H481</f>
        <v>0</v>
      </c>
      <c r="O481" s="57">
        <f t="shared" si="947"/>
        <v>0</v>
      </c>
      <c r="P481" s="58" t="str">
        <f t="shared" si="5"/>
        <v/>
      </c>
      <c r="Q481" s="57">
        <f t="shared" si="6"/>
        <v>0</v>
      </c>
      <c r="R481" s="49"/>
      <c r="S481" s="50"/>
      <c r="T481" s="50"/>
      <c r="U481" s="50"/>
      <c r="V481" s="50"/>
      <c r="W481" s="50"/>
      <c r="X481" s="50"/>
      <c r="Y481" s="50"/>
      <c r="Z481" s="50"/>
      <c r="AA481" s="50"/>
    </row>
    <row r="482" ht="18.75" customHeight="1">
      <c r="A482" s="41"/>
      <c r="B482" s="52"/>
      <c r="C482" s="53"/>
      <c r="D482" s="54" t="str">
        <f t="shared" si="204"/>
        <v/>
      </c>
      <c r="E482" s="55" t="str">
        <f t="shared" si="205"/>
        <v/>
      </c>
      <c r="F482" s="56"/>
      <c r="G482" s="56"/>
      <c r="H482" s="57">
        <f>SUMIF('Nhập'!$J$11:$J$19999,$C482,'Nhập'!$M$11:$M$19999)</f>
        <v>0</v>
      </c>
      <c r="I482" s="57">
        <f>SUMIF('Nhập'!$J$11:$J$19999,$C482,'Nhập'!$O$11:$O$19999)</f>
        <v>0</v>
      </c>
      <c r="J482" s="57">
        <f>SUMIF(Xuat!$I$11:$I$19999,$C482,Xuat!$K$11:$K$19999)</f>
        <v>0</v>
      </c>
      <c r="K482" s="57">
        <f>SUMIF(Xuat!$I$11:$I$19999,$C482,Xuat!$K$11:$K$19999)</f>
        <v>0</v>
      </c>
      <c r="L482" s="57">
        <f t="shared" ref="L482:M482" si="948">F482+H482-J482</f>
        <v>0</v>
      </c>
      <c r="M482" s="57">
        <f t="shared" si="948"/>
        <v>0</v>
      </c>
      <c r="N482" s="57">
        <f t="shared" ref="N482:O482" si="949">F482+H482</f>
        <v>0</v>
      </c>
      <c r="O482" s="57">
        <f t="shared" si="949"/>
        <v>0</v>
      </c>
      <c r="P482" s="58" t="str">
        <f t="shared" si="5"/>
        <v/>
      </c>
      <c r="Q482" s="57">
        <f t="shared" si="6"/>
        <v>0</v>
      </c>
      <c r="R482" s="49"/>
      <c r="S482" s="50"/>
      <c r="T482" s="50"/>
      <c r="U482" s="50"/>
      <c r="V482" s="50"/>
      <c r="W482" s="50"/>
      <c r="X482" s="50"/>
      <c r="Y482" s="50"/>
      <c r="Z482" s="50"/>
      <c r="AA482" s="50"/>
    </row>
    <row r="483" ht="18.75" customHeight="1">
      <c r="A483" s="41"/>
      <c r="B483" s="52"/>
      <c r="C483" s="53"/>
      <c r="D483" s="54" t="str">
        <f t="shared" si="204"/>
        <v/>
      </c>
      <c r="E483" s="55" t="str">
        <f t="shared" si="205"/>
        <v/>
      </c>
      <c r="F483" s="56"/>
      <c r="G483" s="56"/>
      <c r="H483" s="57">
        <f>SUMIF('Nhập'!$J$11:$J$19999,$C483,'Nhập'!$M$11:$M$19999)</f>
        <v>0</v>
      </c>
      <c r="I483" s="57">
        <f>SUMIF('Nhập'!$J$11:$J$19999,$C483,'Nhập'!$O$11:$O$19999)</f>
        <v>0</v>
      </c>
      <c r="J483" s="57">
        <f>SUMIF(Xuat!$I$11:$I$19999,$C483,Xuat!$K$11:$K$19999)</f>
        <v>0</v>
      </c>
      <c r="K483" s="57">
        <f>SUMIF(Xuat!$I$11:$I$19999,$C483,Xuat!$K$11:$K$19999)</f>
        <v>0</v>
      </c>
      <c r="L483" s="57">
        <f t="shared" ref="L483:M483" si="950">F483+H483-J483</f>
        <v>0</v>
      </c>
      <c r="M483" s="57">
        <f t="shared" si="950"/>
        <v>0</v>
      </c>
      <c r="N483" s="57">
        <f t="shared" ref="N483:O483" si="951">F483+H483</f>
        <v>0</v>
      </c>
      <c r="O483" s="57">
        <f t="shared" si="951"/>
        <v>0</v>
      </c>
      <c r="P483" s="58" t="str">
        <f t="shared" si="5"/>
        <v/>
      </c>
      <c r="Q483" s="57">
        <f t="shared" si="6"/>
        <v>0</v>
      </c>
      <c r="R483" s="49"/>
      <c r="S483" s="50"/>
      <c r="T483" s="50"/>
      <c r="U483" s="50"/>
      <c r="V483" s="50"/>
      <c r="W483" s="50"/>
      <c r="X483" s="50"/>
      <c r="Y483" s="50"/>
      <c r="Z483" s="50"/>
      <c r="AA483" s="50"/>
    </row>
    <row r="484" ht="18.75" customHeight="1">
      <c r="A484" s="41"/>
      <c r="B484" s="52"/>
      <c r="C484" s="53"/>
      <c r="D484" s="54" t="str">
        <f t="shared" si="204"/>
        <v/>
      </c>
      <c r="E484" s="55" t="str">
        <f t="shared" si="205"/>
        <v/>
      </c>
      <c r="F484" s="56"/>
      <c r="G484" s="56"/>
      <c r="H484" s="57">
        <f>SUMIF('Nhập'!$J$11:$J$19999,$C484,'Nhập'!$M$11:$M$19999)</f>
        <v>0</v>
      </c>
      <c r="I484" s="57">
        <f>SUMIF('Nhập'!$J$11:$J$19999,$C484,'Nhập'!$O$11:$O$19999)</f>
        <v>0</v>
      </c>
      <c r="J484" s="57">
        <f>SUMIF(Xuat!$I$11:$I$19999,$C484,Xuat!$K$11:$K$19999)</f>
        <v>0</v>
      </c>
      <c r="K484" s="57">
        <f>SUMIF(Xuat!$I$11:$I$19999,$C484,Xuat!$K$11:$K$19999)</f>
        <v>0</v>
      </c>
      <c r="L484" s="57">
        <f t="shared" ref="L484:M484" si="952">F484+H484-J484</f>
        <v>0</v>
      </c>
      <c r="M484" s="57">
        <f t="shared" si="952"/>
        <v>0</v>
      </c>
      <c r="N484" s="57">
        <f t="shared" ref="N484:O484" si="953">F484+H484</f>
        <v>0</v>
      </c>
      <c r="O484" s="57">
        <f t="shared" si="953"/>
        <v>0</v>
      </c>
      <c r="P484" s="58" t="str">
        <f t="shared" si="5"/>
        <v/>
      </c>
      <c r="Q484" s="57">
        <f t="shared" si="6"/>
        <v>0</v>
      </c>
      <c r="R484" s="49"/>
      <c r="S484" s="50"/>
      <c r="T484" s="50"/>
      <c r="U484" s="50"/>
      <c r="V484" s="50"/>
      <c r="W484" s="50"/>
      <c r="X484" s="50"/>
      <c r="Y484" s="50"/>
      <c r="Z484" s="50"/>
      <c r="AA484" s="50"/>
    </row>
    <row r="485" ht="18.75" customHeight="1">
      <c r="A485" s="41"/>
      <c r="B485" s="52"/>
      <c r="C485" s="53"/>
      <c r="D485" s="54" t="str">
        <f t="shared" si="204"/>
        <v/>
      </c>
      <c r="E485" s="55" t="str">
        <f t="shared" si="205"/>
        <v/>
      </c>
      <c r="F485" s="56"/>
      <c r="G485" s="56"/>
      <c r="H485" s="57">
        <f>SUMIF('Nhập'!$J$11:$J$19999,$C485,'Nhập'!$M$11:$M$19999)</f>
        <v>0</v>
      </c>
      <c r="I485" s="57">
        <f>SUMIF('Nhập'!$J$11:$J$19999,$C485,'Nhập'!$O$11:$O$19999)</f>
        <v>0</v>
      </c>
      <c r="J485" s="57">
        <f>SUMIF(Xuat!$I$11:$I$19999,$C485,Xuat!$K$11:$K$19999)</f>
        <v>0</v>
      </c>
      <c r="K485" s="57">
        <f>SUMIF(Xuat!$I$11:$I$19999,$C485,Xuat!$K$11:$K$19999)</f>
        <v>0</v>
      </c>
      <c r="L485" s="57">
        <f t="shared" ref="L485:M485" si="954">F485+H485-J485</f>
        <v>0</v>
      </c>
      <c r="M485" s="57">
        <f t="shared" si="954"/>
        <v>0</v>
      </c>
      <c r="N485" s="57">
        <f t="shared" ref="N485:O485" si="955">F485+H485</f>
        <v>0</v>
      </c>
      <c r="O485" s="57">
        <f t="shared" si="955"/>
        <v>0</v>
      </c>
      <c r="P485" s="58" t="str">
        <f t="shared" si="5"/>
        <v/>
      </c>
      <c r="Q485" s="57">
        <f t="shared" si="6"/>
        <v>0</v>
      </c>
      <c r="R485" s="49"/>
      <c r="S485" s="50"/>
      <c r="T485" s="50"/>
      <c r="U485" s="50"/>
      <c r="V485" s="50"/>
      <c r="W485" s="50"/>
      <c r="X485" s="50"/>
      <c r="Y485" s="50"/>
      <c r="Z485" s="50"/>
      <c r="AA485" s="50"/>
    </row>
    <row r="486" ht="18.75" customHeight="1">
      <c r="A486" s="41"/>
      <c r="B486" s="52"/>
      <c r="C486" s="53"/>
      <c r="D486" s="54" t="str">
        <f t="shared" si="204"/>
        <v/>
      </c>
      <c r="E486" s="55" t="str">
        <f t="shared" si="205"/>
        <v/>
      </c>
      <c r="F486" s="56"/>
      <c r="G486" s="56"/>
      <c r="H486" s="57">
        <f>SUMIF('Nhập'!$J$11:$J$19999,$C486,'Nhập'!$M$11:$M$19999)</f>
        <v>0</v>
      </c>
      <c r="I486" s="57">
        <f>SUMIF('Nhập'!$J$11:$J$19999,$C486,'Nhập'!$O$11:$O$19999)</f>
        <v>0</v>
      </c>
      <c r="J486" s="57">
        <f>SUMIF(Xuat!$I$11:$I$19999,$C486,Xuat!$K$11:$K$19999)</f>
        <v>0</v>
      </c>
      <c r="K486" s="57">
        <f>SUMIF(Xuat!$I$11:$I$19999,$C486,Xuat!$K$11:$K$19999)</f>
        <v>0</v>
      </c>
      <c r="L486" s="57">
        <f t="shared" ref="L486:M486" si="956">F486+H486-J486</f>
        <v>0</v>
      </c>
      <c r="M486" s="57">
        <f t="shared" si="956"/>
        <v>0</v>
      </c>
      <c r="N486" s="57">
        <f t="shared" ref="N486:O486" si="957">F486+H486</f>
        <v>0</v>
      </c>
      <c r="O486" s="57">
        <f t="shared" si="957"/>
        <v>0</v>
      </c>
      <c r="P486" s="58" t="str">
        <f t="shared" si="5"/>
        <v/>
      </c>
      <c r="Q486" s="57">
        <f t="shared" si="6"/>
        <v>0</v>
      </c>
      <c r="R486" s="49"/>
      <c r="S486" s="50"/>
      <c r="T486" s="50"/>
      <c r="U486" s="50"/>
      <c r="V486" s="50"/>
      <c r="W486" s="50"/>
      <c r="X486" s="50"/>
      <c r="Y486" s="50"/>
      <c r="Z486" s="50"/>
      <c r="AA486" s="50"/>
    </row>
    <row r="487" ht="18.75" customHeight="1">
      <c r="A487" s="41"/>
      <c r="B487" s="52"/>
      <c r="C487" s="53"/>
      <c r="D487" s="54" t="str">
        <f t="shared" si="204"/>
        <v/>
      </c>
      <c r="E487" s="55" t="str">
        <f t="shared" si="205"/>
        <v/>
      </c>
      <c r="F487" s="56"/>
      <c r="G487" s="56"/>
      <c r="H487" s="57">
        <f>SUMIF('Nhập'!$J$11:$J$19999,$C487,'Nhập'!$M$11:$M$19999)</f>
        <v>0</v>
      </c>
      <c r="I487" s="57">
        <f>SUMIF('Nhập'!$J$11:$J$19999,$C487,'Nhập'!$O$11:$O$19999)</f>
        <v>0</v>
      </c>
      <c r="J487" s="57">
        <f>SUMIF(Xuat!$I$11:$I$19999,$C487,Xuat!$K$11:$K$19999)</f>
        <v>0</v>
      </c>
      <c r="K487" s="57">
        <f>SUMIF(Xuat!$I$11:$I$19999,$C487,Xuat!$K$11:$K$19999)</f>
        <v>0</v>
      </c>
      <c r="L487" s="57">
        <f t="shared" ref="L487:M487" si="958">F487+H487-J487</f>
        <v>0</v>
      </c>
      <c r="M487" s="57">
        <f t="shared" si="958"/>
        <v>0</v>
      </c>
      <c r="N487" s="57">
        <f t="shared" ref="N487:O487" si="959">F487+H487</f>
        <v>0</v>
      </c>
      <c r="O487" s="57">
        <f t="shared" si="959"/>
        <v>0</v>
      </c>
      <c r="P487" s="58" t="str">
        <f t="shared" si="5"/>
        <v/>
      </c>
      <c r="Q487" s="57">
        <f t="shared" si="6"/>
        <v>0</v>
      </c>
      <c r="R487" s="49"/>
      <c r="S487" s="50"/>
      <c r="T487" s="50"/>
      <c r="U487" s="50"/>
      <c r="V487" s="50"/>
      <c r="W487" s="50"/>
      <c r="X487" s="50"/>
      <c r="Y487" s="50"/>
      <c r="Z487" s="50"/>
      <c r="AA487" s="50"/>
    </row>
    <row r="488" ht="18.75" customHeight="1">
      <c r="A488" s="41"/>
      <c r="B488" s="52"/>
      <c r="C488" s="53"/>
      <c r="D488" s="54" t="str">
        <f t="shared" si="204"/>
        <v/>
      </c>
      <c r="E488" s="55" t="str">
        <f t="shared" si="205"/>
        <v/>
      </c>
      <c r="F488" s="56"/>
      <c r="G488" s="56"/>
      <c r="H488" s="57">
        <f>SUMIF('Nhập'!$J$11:$J$19999,$C488,'Nhập'!$M$11:$M$19999)</f>
        <v>0</v>
      </c>
      <c r="I488" s="57">
        <f>SUMIF('Nhập'!$J$11:$J$19999,$C488,'Nhập'!$O$11:$O$19999)</f>
        <v>0</v>
      </c>
      <c r="J488" s="57">
        <f>SUMIF(Xuat!$I$11:$I$19999,$C488,Xuat!$K$11:$K$19999)</f>
        <v>0</v>
      </c>
      <c r="K488" s="57">
        <f>SUMIF(Xuat!$I$11:$I$19999,$C488,Xuat!$K$11:$K$19999)</f>
        <v>0</v>
      </c>
      <c r="L488" s="57">
        <f t="shared" ref="L488:M488" si="960">F488+H488-J488</f>
        <v>0</v>
      </c>
      <c r="M488" s="57">
        <f t="shared" si="960"/>
        <v>0</v>
      </c>
      <c r="N488" s="57">
        <f t="shared" ref="N488:O488" si="961">F488+H488</f>
        <v>0</v>
      </c>
      <c r="O488" s="57">
        <f t="shared" si="961"/>
        <v>0</v>
      </c>
      <c r="P488" s="58" t="str">
        <f t="shared" si="5"/>
        <v/>
      </c>
      <c r="Q488" s="57">
        <f t="shared" si="6"/>
        <v>0</v>
      </c>
      <c r="R488" s="49"/>
      <c r="S488" s="50"/>
      <c r="T488" s="50"/>
      <c r="U488" s="50"/>
      <c r="V488" s="50"/>
      <c r="W488" s="50"/>
      <c r="X488" s="50"/>
      <c r="Y488" s="50"/>
      <c r="Z488" s="50"/>
      <c r="AA488" s="50"/>
    </row>
    <row r="489" ht="18.75" customHeight="1">
      <c r="A489" s="41"/>
      <c r="B489" s="52"/>
      <c r="C489" s="53"/>
      <c r="D489" s="54" t="str">
        <f t="shared" si="204"/>
        <v/>
      </c>
      <c r="E489" s="55" t="str">
        <f t="shared" si="205"/>
        <v/>
      </c>
      <c r="F489" s="56"/>
      <c r="G489" s="56"/>
      <c r="H489" s="57">
        <f>SUMIF('Nhập'!$J$11:$J$19999,$C489,'Nhập'!$M$11:$M$19999)</f>
        <v>0</v>
      </c>
      <c r="I489" s="57">
        <f>SUMIF('Nhập'!$J$11:$J$19999,$C489,'Nhập'!$O$11:$O$19999)</f>
        <v>0</v>
      </c>
      <c r="J489" s="57">
        <f>SUMIF(Xuat!$I$11:$I$19999,$C489,Xuat!$K$11:$K$19999)</f>
        <v>0</v>
      </c>
      <c r="K489" s="57">
        <f>SUMIF(Xuat!$I$11:$I$19999,$C489,Xuat!$K$11:$K$19999)</f>
        <v>0</v>
      </c>
      <c r="L489" s="57">
        <f t="shared" ref="L489:M489" si="962">F489+H489-J489</f>
        <v>0</v>
      </c>
      <c r="M489" s="57">
        <f t="shared" si="962"/>
        <v>0</v>
      </c>
      <c r="N489" s="57">
        <f t="shared" ref="N489:O489" si="963">F489+H489</f>
        <v>0</v>
      </c>
      <c r="O489" s="57">
        <f t="shared" si="963"/>
        <v>0</v>
      </c>
      <c r="P489" s="58" t="str">
        <f t="shared" si="5"/>
        <v/>
      </c>
      <c r="Q489" s="57">
        <f t="shared" si="6"/>
        <v>0</v>
      </c>
      <c r="R489" s="49"/>
      <c r="S489" s="50"/>
      <c r="T489" s="50"/>
      <c r="U489" s="50"/>
      <c r="V489" s="50"/>
      <c r="W489" s="50"/>
      <c r="X489" s="50"/>
      <c r="Y489" s="50"/>
      <c r="Z489" s="50"/>
      <c r="AA489" s="50"/>
    </row>
    <row r="490" ht="18.75" customHeight="1">
      <c r="A490" s="41"/>
      <c r="B490" s="52"/>
      <c r="C490" s="53"/>
      <c r="D490" s="54" t="str">
        <f t="shared" si="204"/>
        <v/>
      </c>
      <c r="E490" s="55" t="str">
        <f t="shared" si="205"/>
        <v/>
      </c>
      <c r="F490" s="56"/>
      <c r="G490" s="56"/>
      <c r="H490" s="57">
        <f>SUMIF('Nhập'!$J$11:$J$19999,$C490,'Nhập'!$M$11:$M$19999)</f>
        <v>0</v>
      </c>
      <c r="I490" s="57">
        <f>SUMIF('Nhập'!$J$11:$J$19999,$C490,'Nhập'!$O$11:$O$19999)</f>
        <v>0</v>
      </c>
      <c r="J490" s="57">
        <f>SUMIF(Xuat!$I$11:$I$19999,$C490,Xuat!$K$11:$K$19999)</f>
        <v>0</v>
      </c>
      <c r="K490" s="57">
        <f>SUMIF(Xuat!$I$11:$I$19999,$C490,Xuat!$K$11:$K$19999)</f>
        <v>0</v>
      </c>
      <c r="L490" s="57">
        <f t="shared" ref="L490:M490" si="964">F490+H490-J490</f>
        <v>0</v>
      </c>
      <c r="M490" s="57">
        <f t="shared" si="964"/>
        <v>0</v>
      </c>
      <c r="N490" s="57">
        <f t="shared" ref="N490:O490" si="965">F490+H490</f>
        <v>0</v>
      </c>
      <c r="O490" s="57">
        <f t="shared" si="965"/>
        <v>0</v>
      </c>
      <c r="P490" s="58" t="str">
        <f t="shared" si="5"/>
        <v/>
      </c>
      <c r="Q490" s="57">
        <f t="shared" si="6"/>
        <v>0</v>
      </c>
      <c r="R490" s="49"/>
      <c r="S490" s="50"/>
      <c r="T490" s="50"/>
      <c r="U490" s="50"/>
      <c r="V490" s="50"/>
      <c r="W490" s="50"/>
      <c r="X490" s="50"/>
      <c r="Y490" s="50"/>
      <c r="Z490" s="50"/>
      <c r="AA490" s="50"/>
    </row>
    <row r="491" ht="18.75" customHeight="1">
      <c r="A491" s="41"/>
      <c r="B491" s="52"/>
      <c r="C491" s="53"/>
      <c r="D491" s="54" t="str">
        <f t="shared" si="204"/>
        <v/>
      </c>
      <c r="E491" s="55" t="str">
        <f t="shared" si="205"/>
        <v/>
      </c>
      <c r="F491" s="56"/>
      <c r="G491" s="56"/>
      <c r="H491" s="57">
        <f>SUMIF('Nhập'!$J$11:$J$19999,$C491,'Nhập'!$M$11:$M$19999)</f>
        <v>0</v>
      </c>
      <c r="I491" s="57">
        <f>SUMIF('Nhập'!$J$11:$J$19999,$C491,'Nhập'!$O$11:$O$19999)</f>
        <v>0</v>
      </c>
      <c r="J491" s="57">
        <f>SUMIF(Xuat!$I$11:$I$19999,$C491,Xuat!$K$11:$K$19999)</f>
        <v>0</v>
      </c>
      <c r="K491" s="57">
        <f>SUMIF(Xuat!$I$11:$I$19999,$C491,Xuat!$K$11:$K$19999)</f>
        <v>0</v>
      </c>
      <c r="L491" s="57">
        <f t="shared" ref="L491:M491" si="966">F491+H491-J491</f>
        <v>0</v>
      </c>
      <c r="M491" s="57">
        <f t="shared" si="966"/>
        <v>0</v>
      </c>
      <c r="N491" s="57">
        <f t="shared" ref="N491:O491" si="967">F491+H491</f>
        <v>0</v>
      </c>
      <c r="O491" s="57">
        <f t="shared" si="967"/>
        <v>0</v>
      </c>
      <c r="P491" s="58" t="str">
        <f t="shared" si="5"/>
        <v/>
      </c>
      <c r="Q491" s="57">
        <f t="shared" si="6"/>
        <v>0</v>
      </c>
      <c r="R491" s="49"/>
      <c r="S491" s="50"/>
      <c r="T491" s="50"/>
      <c r="U491" s="50"/>
      <c r="V491" s="50"/>
      <c r="W491" s="50"/>
      <c r="X491" s="50"/>
      <c r="Y491" s="50"/>
      <c r="Z491" s="50"/>
      <c r="AA491" s="50"/>
    </row>
    <row r="492" ht="18.75" customHeight="1">
      <c r="A492" s="41"/>
      <c r="B492" s="52"/>
      <c r="C492" s="53"/>
      <c r="D492" s="54" t="str">
        <f t="shared" si="204"/>
        <v/>
      </c>
      <c r="E492" s="55" t="str">
        <f t="shared" si="205"/>
        <v/>
      </c>
      <c r="F492" s="56"/>
      <c r="G492" s="56"/>
      <c r="H492" s="57">
        <f>SUMIF('Nhập'!$J$11:$J$19999,$C492,'Nhập'!$M$11:$M$19999)</f>
        <v>0</v>
      </c>
      <c r="I492" s="57">
        <f>SUMIF('Nhập'!$J$11:$J$19999,$C492,'Nhập'!$O$11:$O$19999)</f>
        <v>0</v>
      </c>
      <c r="J492" s="57">
        <f>SUMIF(Xuat!$I$11:$I$19999,$C492,Xuat!$K$11:$K$19999)</f>
        <v>0</v>
      </c>
      <c r="K492" s="57">
        <f>SUMIF(Xuat!$I$11:$I$19999,$C492,Xuat!$K$11:$K$19999)</f>
        <v>0</v>
      </c>
      <c r="L492" s="57">
        <f t="shared" ref="L492:M492" si="968">F492+H492-J492</f>
        <v>0</v>
      </c>
      <c r="M492" s="57">
        <f t="shared" si="968"/>
        <v>0</v>
      </c>
      <c r="N492" s="57">
        <f t="shared" ref="N492:O492" si="969">F492+H492</f>
        <v>0</v>
      </c>
      <c r="O492" s="57">
        <f t="shared" si="969"/>
        <v>0</v>
      </c>
      <c r="P492" s="58" t="str">
        <f t="shared" si="5"/>
        <v/>
      </c>
      <c r="Q492" s="57">
        <f t="shared" si="6"/>
        <v>0</v>
      </c>
      <c r="R492" s="49"/>
      <c r="S492" s="50"/>
      <c r="T492" s="50"/>
      <c r="U492" s="50"/>
      <c r="V492" s="50"/>
      <c r="W492" s="50"/>
      <c r="X492" s="50"/>
      <c r="Y492" s="50"/>
      <c r="Z492" s="50"/>
      <c r="AA492" s="50"/>
    </row>
    <row r="493" ht="18.75" customHeight="1">
      <c r="A493" s="41"/>
      <c r="B493" s="52"/>
      <c r="C493" s="53"/>
      <c r="D493" s="54" t="str">
        <f t="shared" si="204"/>
        <v/>
      </c>
      <c r="E493" s="55" t="str">
        <f t="shared" si="205"/>
        <v/>
      </c>
      <c r="F493" s="56"/>
      <c r="G493" s="56"/>
      <c r="H493" s="57">
        <f>SUMIF('Nhập'!$J$11:$J$19999,$C493,'Nhập'!$M$11:$M$19999)</f>
        <v>0</v>
      </c>
      <c r="I493" s="57">
        <f>SUMIF('Nhập'!$J$11:$J$19999,$C493,'Nhập'!$O$11:$O$19999)</f>
        <v>0</v>
      </c>
      <c r="J493" s="57">
        <f>SUMIF(Xuat!$I$11:$I$19999,$C493,Xuat!$K$11:$K$19999)</f>
        <v>0</v>
      </c>
      <c r="K493" s="57">
        <f>SUMIF(Xuat!$I$11:$I$19999,$C493,Xuat!$K$11:$K$19999)</f>
        <v>0</v>
      </c>
      <c r="L493" s="57">
        <f t="shared" ref="L493:M493" si="970">F493+H493-J493</f>
        <v>0</v>
      </c>
      <c r="M493" s="57">
        <f t="shared" si="970"/>
        <v>0</v>
      </c>
      <c r="N493" s="57">
        <f t="shared" ref="N493:O493" si="971">F493+H493</f>
        <v>0</v>
      </c>
      <c r="O493" s="57">
        <f t="shared" si="971"/>
        <v>0</v>
      </c>
      <c r="P493" s="58" t="str">
        <f t="shared" si="5"/>
        <v/>
      </c>
      <c r="Q493" s="57">
        <f t="shared" si="6"/>
        <v>0</v>
      </c>
      <c r="R493" s="49"/>
      <c r="S493" s="50"/>
      <c r="T493" s="50"/>
      <c r="U493" s="50"/>
      <c r="V493" s="50"/>
      <c r="W493" s="50"/>
      <c r="X493" s="50"/>
      <c r="Y493" s="50"/>
      <c r="Z493" s="50"/>
      <c r="AA493" s="50"/>
    </row>
    <row r="494" ht="18.75" customHeight="1">
      <c r="A494" s="41"/>
      <c r="B494" s="52"/>
      <c r="C494" s="53"/>
      <c r="D494" s="54" t="str">
        <f t="shared" si="204"/>
        <v/>
      </c>
      <c r="E494" s="55" t="str">
        <f t="shared" si="205"/>
        <v/>
      </c>
      <c r="F494" s="56"/>
      <c r="G494" s="56"/>
      <c r="H494" s="57">
        <f>SUMIF('Nhập'!$J$11:$J$19999,$C494,'Nhập'!$M$11:$M$19999)</f>
        <v>0</v>
      </c>
      <c r="I494" s="57">
        <f>SUMIF('Nhập'!$J$11:$J$19999,$C494,'Nhập'!$O$11:$O$19999)</f>
        <v>0</v>
      </c>
      <c r="J494" s="57">
        <f>SUMIF(Xuat!$I$11:$I$19999,$C494,Xuat!$K$11:$K$19999)</f>
        <v>0</v>
      </c>
      <c r="K494" s="57">
        <f>SUMIF(Xuat!$I$11:$I$19999,$C494,Xuat!$K$11:$K$19999)</f>
        <v>0</v>
      </c>
      <c r="L494" s="57">
        <f t="shared" ref="L494:M494" si="972">F494+H494-J494</f>
        <v>0</v>
      </c>
      <c r="M494" s="57">
        <f t="shared" si="972"/>
        <v>0</v>
      </c>
      <c r="N494" s="57">
        <f t="shared" ref="N494:O494" si="973">F494+H494</f>
        <v>0</v>
      </c>
      <c r="O494" s="57">
        <f t="shared" si="973"/>
        <v>0</v>
      </c>
      <c r="P494" s="58" t="str">
        <f t="shared" si="5"/>
        <v/>
      </c>
      <c r="Q494" s="57">
        <f t="shared" si="6"/>
        <v>0</v>
      </c>
      <c r="R494" s="49"/>
      <c r="S494" s="50"/>
      <c r="T494" s="50"/>
      <c r="U494" s="50"/>
      <c r="V494" s="50"/>
      <c r="W494" s="50"/>
      <c r="X494" s="50"/>
      <c r="Y494" s="50"/>
      <c r="Z494" s="50"/>
      <c r="AA494" s="50"/>
    </row>
    <row r="495" ht="18.75" customHeight="1">
      <c r="A495" s="41"/>
      <c r="B495" s="52"/>
      <c r="C495" s="53"/>
      <c r="D495" s="54" t="str">
        <f t="shared" si="204"/>
        <v/>
      </c>
      <c r="E495" s="55" t="str">
        <f t="shared" si="205"/>
        <v/>
      </c>
      <c r="F495" s="56"/>
      <c r="G495" s="56"/>
      <c r="H495" s="57">
        <f>SUMIF('Nhập'!$J$11:$J$19999,$C495,'Nhập'!$M$11:$M$19999)</f>
        <v>0</v>
      </c>
      <c r="I495" s="57">
        <f>SUMIF('Nhập'!$J$11:$J$19999,$C495,'Nhập'!$O$11:$O$19999)</f>
        <v>0</v>
      </c>
      <c r="J495" s="57">
        <f>SUMIF(Xuat!$I$11:$I$19999,$C495,Xuat!$K$11:$K$19999)</f>
        <v>0</v>
      </c>
      <c r="K495" s="57">
        <f>SUMIF(Xuat!$I$11:$I$19999,$C495,Xuat!$K$11:$K$19999)</f>
        <v>0</v>
      </c>
      <c r="L495" s="57">
        <f t="shared" ref="L495:M495" si="974">F495+H495-J495</f>
        <v>0</v>
      </c>
      <c r="M495" s="57">
        <f t="shared" si="974"/>
        <v>0</v>
      </c>
      <c r="N495" s="57">
        <f t="shared" ref="N495:O495" si="975">F495+H495</f>
        <v>0</v>
      </c>
      <c r="O495" s="57">
        <f t="shared" si="975"/>
        <v>0</v>
      </c>
      <c r="P495" s="58" t="str">
        <f t="shared" si="5"/>
        <v/>
      </c>
      <c r="Q495" s="57">
        <f t="shared" si="6"/>
        <v>0</v>
      </c>
      <c r="R495" s="49"/>
      <c r="S495" s="50"/>
      <c r="T495" s="50"/>
      <c r="U495" s="50"/>
      <c r="V495" s="50"/>
      <c r="W495" s="50"/>
      <c r="X495" s="50"/>
      <c r="Y495" s="50"/>
      <c r="Z495" s="50"/>
      <c r="AA495" s="50"/>
    </row>
    <row r="496" ht="18.75" customHeight="1">
      <c r="A496" s="41"/>
      <c r="B496" s="52"/>
      <c r="C496" s="53"/>
      <c r="D496" s="54" t="str">
        <f t="shared" si="204"/>
        <v/>
      </c>
      <c r="E496" s="55" t="str">
        <f t="shared" si="205"/>
        <v/>
      </c>
      <c r="F496" s="56"/>
      <c r="G496" s="56"/>
      <c r="H496" s="57">
        <f>SUMIF('Nhập'!$J$11:$J$19999,$C496,'Nhập'!$M$11:$M$19999)</f>
        <v>0</v>
      </c>
      <c r="I496" s="57">
        <f>SUMIF('Nhập'!$J$11:$J$19999,$C496,'Nhập'!$O$11:$O$19999)</f>
        <v>0</v>
      </c>
      <c r="J496" s="57">
        <f>SUMIF(Xuat!$I$11:$I$19999,$C496,Xuat!$K$11:$K$19999)</f>
        <v>0</v>
      </c>
      <c r="K496" s="57">
        <f>SUMIF(Xuat!$I$11:$I$19999,$C496,Xuat!$K$11:$K$19999)</f>
        <v>0</v>
      </c>
      <c r="L496" s="57">
        <f t="shared" ref="L496:M496" si="976">F496+H496-J496</f>
        <v>0</v>
      </c>
      <c r="M496" s="57">
        <f t="shared" si="976"/>
        <v>0</v>
      </c>
      <c r="N496" s="57">
        <f t="shared" ref="N496:O496" si="977">F496+H496</f>
        <v>0</v>
      </c>
      <c r="O496" s="57">
        <f t="shared" si="977"/>
        <v>0</v>
      </c>
      <c r="P496" s="58" t="str">
        <f t="shared" si="5"/>
        <v/>
      </c>
      <c r="Q496" s="57">
        <f t="shared" si="6"/>
        <v>0</v>
      </c>
      <c r="R496" s="49"/>
      <c r="S496" s="50"/>
      <c r="T496" s="50"/>
      <c r="U496" s="50"/>
      <c r="V496" s="50"/>
      <c r="W496" s="50"/>
      <c r="X496" s="50"/>
      <c r="Y496" s="50"/>
      <c r="Z496" s="50"/>
      <c r="AA496" s="50"/>
    </row>
    <row r="497" ht="18.75" customHeight="1">
      <c r="A497" s="41"/>
      <c r="B497" s="52"/>
      <c r="C497" s="53"/>
      <c r="D497" s="54" t="str">
        <f t="shared" si="204"/>
        <v/>
      </c>
      <c r="E497" s="55" t="str">
        <f t="shared" si="205"/>
        <v/>
      </c>
      <c r="F497" s="56"/>
      <c r="G497" s="56"/>
      <c r="H497" s="57">
        <f>SUMIF('Nhập'!$J$11:$J$19999,$C497,'Nhập'!$M$11:$M$19999)</f>
        <v>0</v>
      </c>
      <c r="I497" s="57">
        <f>SUMIF('Nhập'!$J$11:$J$19999,$C497,'Nhập'!$O$11:$O$19999)</f>
        <v>0</v>
      </c>
      <c r="J497" s="57">
        <f>SUMIF(Xuat!$I$11:$I$19999,$C497,Xuat!$K$11:$K$19999)</f>
        <v>0</v>
      </c>
      <c r="K497" s="57">
        <f>SUMIF(Xuat!$I$11:$I$19999,$C497,Xuat!$K$11:$K$19999)</f>
        <v>0</v>
      </c>
      <c r="L497" s="57">
        <f t="shared" ref="L497:M497" si="978">F497+H497-J497</f>
        <v>0</v>
      </c>
      <c r="M497" s="57">
        <f t="shared" si="978"/>
        <v>0</v>
      </c>
      <c r="N497" s="57">
        <f t="shared" ref="N497:O497" si="979">F497+H497</f>
        <v>0</v>
      </c>
      <c r="O497" s="57">
        <f t="shared" si="979"/>
        <v>0</v>
      </c>
      <c r="P497" s="58" t="str">
        <f t="shared" si="5"/>
        <v/>
      </c>
      <c r="Q497" s="57">
        <f t="shared" si="6"/>
        <v>0</v>
      </c>
      <c r="R497" s="49"/>
      <c r="S497" s="50"/>
      <c r="T497" s="50"/>
      <c r="U497" s="50"/>
      <c r="V497" s="50"/>
      <c r="W497" s="50"/>
      <c r="X497" s="50"/>
      <c r="Y497" s="50"/>
      <c r="Z497" s="50"/>
      <c r="AA497" s="50"/>
    </row>
    <row r="498" ht="18.75" customHeight="1">
      <c r="A498" s="41"/>
      <c r="B498" s="52"/>
      <c r="C498" s="53"/>
      <c r="D498" s="54" t="str">
        <f t="shared" si="204"/>
        <v/>
      </c>
      <c r="E498" s="55" t="str">
        <f t="shared" si="205"/>
        <v/>
      </c>
      <c r="F498" s="56"/>
      <c r="G498" s="56"/>
      <c r="H498" s="57">
        <f>SUMIF('Nhập'!$J$11:$J$19999,$C498,'Nhập'!$M$11:$M$19999)</f>
        <v>0</v>
      </c>
      <c r="I498" s="57">
        <f>SUMIF('Nhập'!$J$11:$J$19999,$C498,'Nhập'!$O$11:$O$19999)</f>
        <v>0</v>
      </c>
      <c r="J498" s="57">
        <f>SUMIF(Xuat!$I$11:$I$19999,$C498,Xuat!$K$11:$K$19999)</f>
        <v>0</v>
      </c>
      <c r="K498" s="57">
        <f>SUMIF(Xuat!$I$11:$I$19999,$C498,Xuat!$K$11:$K$19999)</f>
        <v>0</v>
      </c>
      <c r="L498" s="57">
        <f t="shared" ref="L498:M498" si="980">F498+H498-J498</f>
        <v>0</v>
      </c>
      <c r="M498" s="57">
        <f t="shared" si="980"/>
        <v>0</v>
      </c>
      <c r="N498" s="57">
        <f t="shared" ref="N498:O498" si="981">F498+H498</f>
        <v>0</v>
      </c>
      <c r="O498" s="57">
        <f t="shared" si="981"/>
        <v>0</v>
      </c>
      <c r="P498" s="58" t="str">
        <f t="shared" si="5"/>
        <v/>
      </c>
      <c r="Q498" s="57">
        <f t="shared" si="6"/>
        <v>0</v>
      </c>
      <c r="R498" s="49"/>
      <c r="S498" s="50"/>
      <c r="T498" s="50"/>
      <c r="U498" s="50"/>
      <c r="V498" s="50"/>
      <c r="W498" s="50"/>
      <c r="X498" s="50"/>
      <c r="Y498" s="50"/>
      <c r="Z498" s="50"/>
      <c r="AA498" s="50"/>
    </row>
    <row r="499" ht="18.75" customHeight="1">
      <c r="A499" s="41"/>
      <c r="B499" s="52"/>
      <c r="C499" s="53"/>
      <c r="D499" s="54" t="str">
        <f t="shared" si="204"/>
        <v/>
      </c>
      <c r="E499" s="55" t="str">
        <f t="shared" si="205"/>
        <v/>
      </c>
      <c r="F499" s="56"/>
      <c r="G499" s="56"/>
      <c r="H499" s="57">
        <f>SUMIF('Nhập'!$J$11:$J$19999,$C499,'Nhập'!$M$11:$M$19999)</f>
        <v>0</v>
      </c>
      <c r="I499" s="57">
        <f>SUMIF('Nhập'!$J$11:$J$19999,$C499,'Nhập'!$O$11:$O$19999)</f>
        <v>0</v>
      </c>
      <c r="J499" s="57">
        <f>SUMIF(Xuat!$I$11:$I$19999,$C499,Xuat!$K$11:$K$19999)</f>
        <v>0</v>
      </c>
      <c r="K499" s="57">
        <f>SUMIF(Xuat!$I$11:$I$19999,$C499,Xuat!$K$11:$K$19999)</f>
        <v>0</v>
      </c>
      <c r="L499" s="57">
        <f t="shared" ref="L499:M499" si="982">F499+H499-J499</f>
        <v>0</v>
      </c>
      <c r="M499" s="57">
        <f t="shared" si="982"/>
        <v>0</v>
      </c>
      <c r="N499" s="57">
        <f t="shared" ref="N499:O499" si="983">F499+H499</f>
        <v>0</v>
      </c>
      <c r="O499" s="57">
        <f t="shared" si="983"/>
        <v>0</v>
      </c>
      <c r="P499" s="58" t="str">
        <f t="shared" si="5"/>
        <v/>
      </c>
      <c r="Q499" s="57">
        <f t="shared" si="6"/>
        <v>0</v>
      </c>
      <c r="R499" s="49"/>
      <c r="S499" s="50"/>
      <c r="T499" s="50"/>
      <c r="U499" s="50"/>
      <c r="V499" s="50"/>
      <c r="W499" s="50"/>
      <c r="X499" s="50"/>
      <c r="Y499" s="50"/>
      <c r="Z499" s="50"/>
      <c r="AA499" s="50"/>
    </row>
    <row r="500" ht="18.75" customHeight="1">
      <c r="A500" s="41"/>
      <c r="B500" s="52"/>
      <c r="C500" s="53"/>
      <c r="D500" s="54" t="str">
        <f t="shared" si="204"/>
        <v/>
      </c>
      <c r="E500" s="55" t="str">
        <f t="shared" si="205"/>
        <v/>
      </c>
      <c r="F500" s="56"/>
      <c r="G500" s="56"/>
      <c r="H500" s="57">
        <f>SUMIF('Nhập'!$J$11:$J$19999,$C500,'Nhập'!$M$11:$M$19999)</f>
        <v>0</v>
      </c>
      <c r="I500" s="57">
        <f>SUMIF('Nhập'!$J$11:$J$19999,$C500,'Nhập'!$O$11:$O$19999)</f>
        <v>0</v>
      </c>
      <c r="J500" s="57">
        <f>SUMIF(Xuat!$I$11:$I$19999,$C500,Xuat!$K$11:$K$19999)</f>
        <v>0</v>
      </c>
      <c r="K500" s="57">
        <f>SUMIF(Xuat!$I$11:$I$19999,$C500,Xuat!$K$11:$K$19999)</f>
        <v>0</v>
      </c>
      <c r="L500" s="57">
        <f t="shared" ref="L500:M500" si="984">F500+H500-J500</f>
        <v>0</v>
      </c>
      <c r="M500" s="57">
        <f t="shared" si="984"/>
        <v>0</v>
      </c>
      <c r="N500" s="57">
        <f t="shared" ref="N500:O500" si="985">F500+H500</f>
        <v>0</v>
      </c>
      <c r="O500" s="57">
        <f t="shared" si="985"/>
        <v>0</v>
      </c>
      <c r="P500" s="58" t="str">
        <f t="shared" si="5"/>
        <v/>
      </c>
      <c r="Q500" s="57">
        <f t="shared" si="6"/>
        <v>0</v>
      </c>
      <c r="R500" s="49"/>
      <c r="S500" s="50"/>
      <c r="T500" s="50"/>
      <c r="U500" s="50"/>
      <c r="V500" s="50"/>
      <c r="W500" s="50"/>
      <c r="X500" s="50"/>
      <c r="Y500" s="50"/>
      <c r="Z500" s="50"/>
      <c r="AA500" s="50"/>
    </row>
    <row r="501" ht="18.75" customHeight="1">
      <c r="A501" s="41"/>
      <c r="B501" s="52"/>
      <c r="C501" s="53"/>
      <c r="D501" s="54" t="str">
        <f t="shared" si="204"/>
        <v/>
      </c>
      <c r="E501" s="55" t="str">
        <f t="shared" si="205"/>
        <v/>
      </c>
      <c r="F501" s="56"/>
      <c r="G501" s="56"/>
      <c r="H501" s="57">
        <f>SUMIF('Nhập'!$J$11:$J$19999,$C501,'Nhập'!$M$11:$M$19999)</f>
        <v>0</v>
      </c>
      <c r="I501" s="57">
        <f>SUMIF('Nhập'!$J$11:$J$19999,$C501,'Nhập'!$O$11:$O$19999)</f>
        <v>0</v>
      </c>
      <c r="J501" s="57">
        <f>SUMIF(Xuat!$I$11:$I$19999,$C501,Xuat!$K$11:$K$19999)</f>
        <v>0</v>
      </c>
      <c r="K501" s="57">
        <f>SUMIF(Xuat!$I$11:$I$19999,$C501,Xuat!$K$11:$K$19999)</f>
        <v>0</v>
      </c>
      <c r="L501" s="57">
        <f t="shared" ref="L501:M501" si="986">F501+H501-J501</f>
        <v>0</v>
      </c>
      <c r="M501" s="57">
        <f t="shared" si="986"/>
        <v>0</v>
      </c>
      <c r="N501" s="57">
        <f t="shared" ref="N501:O501" si="987">F501+H501</f>
        <v>0</v>
      </c>
      <c r="O501" s="57">
        <f t="shared" si="987"/>
        <v>0</v>
      </c>
      <c r="P501" s="58" t="str">
        <f t="shared" si="5"/>
        <v/>
      </c>
      <c r="Q501" s="57">
        <f t="shared" si="6"/>
        <v>0</v>
      </c>
      <c r="R501" s="49"/>
      <c r="S501" s="50"/>
      <c r="T501" s="50"/>
      <c r="U501" s="50"/>
      <c r="V501" s="50"/>
      <c r="W501" s="50"/>
      <c r="X501" s="50"/>
      <c r="Y501" s="50"/>
      <c r="Z501" s="50"/>
      <c r="AA501" s="50"/>
    </row>
    <row r="502" ht="18.75" customHeight="1">
      <c r="A502" s="41"/>
      <c r="B502" s="52"/>
      <c r="C502" s="53"/>
      <c r="D502" s="54" t="str">
        <f t="shared" si="204"/>
        <v/>
      </c>
      <c r="E502" s="55" t="str">
        <f t="shared" si="205"/>
        <v/>
      </c>
      <c r="F502" s="56"/>
      <c r="G502" s="56"/>
      <c r="H502" s="57">
        <f>SUMIF('Nhập'!$J$11:$J$19999,$C502,'Nhập'!$M$11:$M$19999)</f>
        <v>0</v>
      </c>
      <c r="I502" s="57">
        <f>SUMIF('Nhập'!$J$11:$J$19999,$C502,'Nhập'!$O$11:$O$19999)</f>
        <v>0</v>
      </c>
      <c r="J502" s="57">
        <f>SUMIF(Xuat!$I$11:$I$19999,$C502,Xuat!$K$11:$K$19999)</f>
        <v>0</v>
      </c>
      <c r="K502" s="57">
        <f>SUMIF(Xuat!$I$11:$I$19999,$C502,Xuat!$K$11:$K$19999)</f>
        <v>0</v>
      </c>
      <c r="L502" s="57">
        <f t="shared" ref="L502:M502" si="988">F502+H502-J502</f>
        <v>0</v>
      </c>
      <c r="M502" s="57">
        <f t="shared" si="988"/>
        <v>0</v>
      </c>
      <c r="N502" s="57">
        <f t="shared" ref="N502:O502" si="989">F502+H502</f>
        <v>0</v>
      </c>
      <c r="O502" s="57">
        <f t="shared" si="989"/>
        <v>0</v>
      </c>
      <c r="P502" s="58" t="str">
        <f t="shared" si="5"/>
        <v/>
      </c>
      <c r="Q502" s="57">
        <f t="shared" si="6"/>
        <v>0</v>
      </c>
      <c r="R502" s="49"/>
      <c r="S502" s="50"/>
      <c r="T502" s="50"/>
      <c r="U502" s="50"/>
      <c r="V502" s="50"/>
      <c r="W502" s="50"/>
      <c r="X502" s="50"/>
      <c r="Y502" s="50"/>
      <c r="Z502" s="50"/>
      <c r="AA502" s="50"/>
    </row>
    <row r="503" ht="18.75" customHeight="1">
      <c r="A503" s="41"/>
      <c r="B503" s="52"/>
      <c r="C503" s="53"/>
      <c r="D503" s="54" t="str">
        <f t="shared" si="204"/>
        <v/>
      </c>
      <c r="E503" s="55" t="str">
        <f t="shared" si="205"/>
        <v/>
      </c>
      <c r="F503" s="56"/>
      <c r="G503" s="56"/>
      <c r="H503" s="57">
        <f>SUMIF('Nhập'!$J$11:$J$19999,$C503,'Nhập'!$M$11:$M$19999)</f>
        <v>0</v>
      </c>
      <c r="I503" s="57">
        <f>SUMIF('Nhập'!$J$11:$J$19999,$C503,'Nhập'!$O$11:$O$19999)</f>
        <v>0</v>
      </c>
      <c r="J503" s="57">
        <f>SUMIF(Xuat!$I$11:$I$19999,$C503,Xuat!$K$11:$K$19999)</f>
        <v>0</v>
      </c>
      <c r="K503" s="57">
        <f>SUMIF(Xuat!$I$11:$I$19999,$C503,Xuat!$K$11:$K$19999)</f>
        <v>0</v>
      </c>
      <c r="L503" s="57">
        <f t="shared" ref="L503:M503" si="990">F503+H503-J503</f>
        <v>0</v>
      </c>
      <c r="M503" s="57">
        <f t="shared" si="990"/>
        <v>0</v>
      </c>
      <c r="N503" s="57">
        <f t="shared" ref="N503:O503" si="991">F503+H503</f>
        <v>0</v>
      </c>
      <c r="O503" s="57">
        <f t="shared" si="991"/>
        <v>0</v>
      </c>
      <c r="P503" s="58" t="str">
        <f t="shared" si="5"/>
        <v/>
      </c>
      <c r="Q503" s="57">
        <f t="shared" si="6"/>
        <v>0</v>
      </c>
      <c r="R503" s="49"/>
      <c r="S503" s="50"/>
      <c r="T503" s="50"/>
      <c r="U503" s="50"/>
      <c r="V503" s="50"/>
      <c r="W503" s="50"/>
      <c r="X503" s="50"/>
      <c r="Y503" s="50"/>
      <c r="Z503" s="50"/>
      <c r="AA503" s="50"/>
    </row>
    <row r="504" ht="18.75" customHeight="1">
      <c r="A504" s="41"/>
      <c r="B504" s="52"/>
      <c r="C504" s="53"/>
      <c r="D504" s="54" t="str">
        <f t="shared" si="204"/>
        <v/>
      </c>
      <c r="E504" s="55" t="str">
        <f t="shared" si="205"/>
        <v/>
      </c>
      <c r="F504" s="56"/>
      <c r="G504" s="56"/>
      <c r="H504" s="57">
        <f>SUMIF('Nhập'!$J$11:$J$19999,$C504,'Nhập'!$M$11:$M$19999)</f>
        <v>0</v>
      </c>
      <c r="I504" s="57">
        <f>SUMIF('Nhập'!$J$11:$J$19999,$C504,'Nhập'!$O$11:$O$19999)</f>
        <v>0</v>
      </c>
      <c r="J504" s="57">
        <f>SUMIF(Xuat!$I$11:$I$19999,$C504,Xuat!$K$11:$K$19999)</f>
        <v>0</v>
      </c>
      <c r="K504" s="57">
        <f>SUMIF(Xuat!$I$11:$I$19999,$C504,Xuat!$K$11:$K$19999)</f>
        <v>0</v>
      </c>
      <c r="L504" s="57">
        <f t="shared" ref="L504:M504" si="992">F504+H504-J504</f>
        <v>0</v>
      </c>
      <c r="M504" s="57">
        <f t="shared" si="992"/>
        <v>0</v>
      </c>
      <c r="N504" s="57">
        <f t="shared" ref="N504:O504" si="993">F504+H504</f>
        <v>0</v>
      </c>
      <c r="O504" s="57">
        <f t="shared" si="993"/>
        <v>0</v>
      </c>
      <c r="P504" s="58" t="str">
        <f t="shared" si="5"/>
        <v/>
      </c>
      <c r="Q504" s="57">
        <f t="shared" si="6"/>
        <v>0</v>
      </c>
      <c r="R504" s="49"/>
      <c r="S504" s="50"/>
      <c r="T504" s="50"/>
      <c r="U504" s="50"/>
      <c r="V504" s="50"/>
      <c r="W504" s="50"/>
      <c r="X504" s="50"/>
      <c r="Y504" s="50"/>
      <c r="Z504" s="50"/>
      <c r="AA504" s="50"/>
    </row>
    <row r="505" ht="18.75" customHeight="1">
      <c r="A505" s="41"/>
      <c r="B505" s="52"/>
      <c r="C505" s="53"/>
      <c r="D505" s="54" t="str">
        <f t="shared" si="204"/>
        <v/>
      </c>
      <c r="E505" s="55" t="str">
        <f t="shared" si="205"/>
        <v/>
      </c>
      <c r="F505" s="56"/>
      <c r="G505" s="56"/>
      <c r="H505" s="57">
        <f>SUMIF('Nhập'!$J$11:$J$19999,$C505,'Nhập'!$M$11:$M$19999)</f>
        <v>0</v>
      </c>
      <c r="I505" s="57">
        <f>SUMIF('Nhập'!$J$11:$J$19999,$C505,'Nhập'!$O$11:$O$19999)</f>
        <v>0</v>
      </c>
      <c r="J505" s="57">
        <f>SUMIF(Xuat!$I$11:$I$19999,$C505,Xuat!$K$11:$K$19999)</f>
        <v>0</v>
      </c>
      <c r="K505" s="57">
        <f>SUMIF(Xuat!$I$11:$I$19999,$C505,Xuat!$K$11:$K$19999)</f>
        <v>0</v>
      </c>
      <c r="L505" s="57">
        <f t="shared" ref="L505:M505" si="994">F505+H505-J505</f>
        <v>0</v>
      </c>
      <c r="M505" s="57">
        <f t="shared" si="994"/>
        <v>0</v>
      </c>
      <c r="N505" s="57">
        <f t="shared" ref="N505:O505" si="995">F505+H505</f>
        <v>0</v>
      </c>
      <c r="O505" s="57">
        <f t="shared" si="995"/>
        <v>0</v>
      </c>
      <c r="P505" s="58" t="str">
        <f t="shared" si="5"/>
        <v/>
      </c>
      <c r="Q505" s="57">
        <f t="shared" si="6"/>
        <v>0</v>
      </c>
      <c r="R505" s="49"/>
      <c r="S505" s="50"/>
      <c r="T505" s="50"/>
      <c r="U505" s="50"/>
      <c r="V505" s="50"/>
      <c r="W505" s="50"/>
      <c r="X505" s="50"/>
      <c r="Y505" s="50"/>
      <c r="Z505" s="50"/>
      <c r="AA505" s="50"/>
    </row>
    <row r="506" ht="18.75" customHeight="1">
      <c r="A506" s="41"/>
      <c r="B506" s="52"/>
      <c r="C506" s="53"/>
      <c r="D506" s="54" t="str">
        <f t="shared" si="204"/>
        <v/>
      </c>
      <c r="E506" s="55" t="str">
        <f t="shared" si="205"/>
        <v/>
      </c>
      <c r="F506" s="56"/>
      <c r="G506" s="56"/>
      <c r="H506" s="57">
        <f>SUMIF('Nhập'!$J$11:$J$19999,$C506,'Nhập'!$M$11:$M$19999)</f>
        <v>0</v>
      </c>
      <c r="I506" s="57">
        <f>SUMIF('Nhập'!$J$11:$J$19999,$C506,'Nhập'!$O$11:$O$19999)</f>
        <v>0</v>
      </c>
      <c r="J506" s="57">
        <f>SUMIF(Xuat!$I$11:$I$19999,$C506,Xuat!$K$11:$K$19999)</f>
        <v>0</v>
      </c>
      <c r="K506" s="57">
        <f>SUMIF(Xuat!$I$11:$I$19999,$C506,Xuat!$K$11:$K$19999)</f>
        <v>0</v>
      </c>
      <c r="L506" s="57">
        <f t="shared" ref="L506:M506" si="996">F506+H506-J506</f>
        <v>0</v>
      </c>
      <c r="M506" s="57">
        <f t="shared" si="996"/>
        <v>0</v>
      </c>
      <c r="N506" s="57">
        <f t="shared" ref="N506:O506" si="997">F506+H506</f>
        <v>0</v>
      </c>
      <c r="O506" s="57">
        <f t="shared" si="997"/>
        <v>0</v>
      </c>
      <c r="P506" s="58" t="str">
        <f t="shared" si="5"/>
        <v/>
      </c>
      <c r="Q506" s="57">
        <f t="shared" si="6"/>
        <v>0</v>
      </c>
      <c r="R506" s="49"/>
      <c r="S506" s="50"/>
      <c r="T506" s="50"/>
      <c r="U506" s="50"/>
      <c r="V506" s="50"/>
      <c r="W506" s="50"/>
      <c r="X506" s="50"/>
      <c r="Y506" s="50"/>
      <c r="Z506" s="50"/>
      <c r="AA506" s="50"/>
    </row>
    <row r="507" ht="18.75" customHeight="1">
      <c r="A507" s="41"/>
      <c r="B507" s="52"/>
      <c r="C507" s="53"/>
      <c r="D507" s="54" t="str">
        <f t="shared" si="204"/>
        <v/>
      </c>
      <c r="E507" s="55" t="str">
        <f t="shared" si="205"/>
        <v/>
      </c>
      <c r="F507" s="56"/>
      <c r="G507" s="56"/>
      <c r="H507" s="57">
        <f>SUMIF('Nhập'!$J$11:$J$19999,$C507,'Nhập'!$M$11:$M$19999)</f>
        <v>0</v>
      </c>
      <c r="I507" s="57">
        <f>SUMIF('Nhập'!$J$11:$J$19999,$C507,'Nhập'!$O$11:$O$19999)</f>
        <v>0</v>
      </c>
      <c r="J507" s="57">
        <f>SUMIF(Xuat!$I$11:$I$19999,$C507,Xuat!$K$11:$K$19999)</f>
        <v>0</v>
      </c>
      <c r="K507" s="57">
        <f>SUMIF(Xuat!$I$11:$I$19999,$C507,Xuat!$K$11:$K$19999)</f>
        <v>0</v>
      </c>
      <c r="L507" s="57">
        <f t="shared" ref="L507:M507" si="998">F507+H507-J507</f>
        <v>0</v>
      </c>
      <c r="M507" s="57">
        <f t="shared" si="998"/>
        <v>0</v>
      </c>
      <c r="N507" s="57">
        <f t="shared" ref="N507:O507" si="999">F507+H507</f>
        <v>0</v>
      </c>
      <c r="O507" s="57">
        <f t="shared" si="999"/>
        <v>0</v>
      </c>
      <c r="P507" s="58" t="str">
        <f t="shared" si="5"/>
        <v/>
      </c>
      <c r="Q507" s="57">
        <f t="shared" si="6"/>
        <v>0</v>
      </c>
      <c r="R507" s="49"/>
      <c r="S507" s="50"/>
      <c r="T507" s="50"/>
      <c r="U507" s="50"/>
      <c r="V507" s="50"/>
      <c r="W507" s="50"/>
      <c r="X507" s="50"/>
      <c r="Y507" s="50"/>
      <c r="Z507" s="50"/>
      <c r="AA507" s="50"/>
    </row>
    <row r="508" ht="18.75" customHeight="1">
      <c r="A508" s="41"/>
      <c r="B508" s="52"/>
      <c r="C508" s="53"/>
      <c r="D508" s="54" t="str">
        <f t="shared" si="204"/>
        <v/>
      </c>
      <c r="E508" s="55" t="str">
        <f t="shared" si="205"/>
        <v/>
      </c>
      <c r="F508" s="56"/>
      <c r="G508" s="56"/>
      <c r="H508" s="57">
        <f>SUMIF('Nhập'!$J$11:$J$19999,$C508,'Nhập'!$M$11:$M$19999)</f>
        <v>0</v>
      </c>
      <c r="I508" s="57">
        <f>SUMIF('Nhập'!$J$11:$J$19999,$C508,'Nhập'!$O$11:$O$19999)</f>
        <v>0</v>
      </c>
      <c r="J508" s="57">
        <f>SUMIF(Xuat!$I$11:$I$19999,$C508,Xuat!$K$11:$K$19999)</f>
        <v>0</v>
      </c>
      <c r="K508" s="57">
        <f>SUMIF(Xuat!$I$11:$I$19999,$C508,Xuat!$K$11:$K$19999)</f>
        <v>0</v>
      </c>
      <c r="L508" s="57">
        <f t="shared" ref="L508:M508" si="1000">F508+H508-J508</f>
        <v>0</v>
      </c>
      <c r="M508" s="57">
        <f t="shared" si="1000"/>
        <v>0</v>
      </c>
      <c r="N508" s="57">
        <f t="shared" ref="N508:O508" si="1001">F508+H508</f>
        <v>0</v>
      </c>
      <c r="O508" s="57">
        <f t="shared" si="1001"/>
        <v>0</v>
      </c>
      <c r="P508" s="58" t="str">
        <f t="shared" si="5"/>
        <v/>
      </c>
      <c r="Q508" s="57">
        <f t="shared" si="6"/>
        <v>0</v>
      </c>
      <c r="R508" s="49"/>
      <c r="S508" s="50"/>
      <c r="T508" s="50"/>
      <c r="U508" s="50"/>
      <c r="V508" s="50"/>
      <c r="W508" s="50"/>
      <c r="X508" s="50"/>
      <c r="Y508" s="50"/>
      <c r="Z508" s="50"/>
      <c r="AA508" s="50"/>
    </row>
    <row r="509" ht="18.75" customHeight="1">
      <c r="A509" s="41"/>
      <c r="B509" s="52"/>
      <c r="C509" s="53"/>
      <c r="D509" s="54" t="str">
        <f t="shared" si="204"/>
        <v/>
      </c>
      <c r="E509" s="55" t="str">
        <f t="shared" si="205"/>
        <v/>
      </c>
      <c r="F509" s="56"/>
      <c r="G509" s="56"/>
      <c r="H509" s="57">
        <f>SUMIF('Nhập'!$J$11:$J$19999,$C509,'Nhập'!$M$11:$M$19999)</f>
        <v>0</v>
      </c>
      <c r="I509" s="57">
        <f>SUMIF('Nhập'!$J$11:$J$19999,$C509,'Nhập'!$O$11:$O$19999)</f>
        <v>0</v>
      </c>
      <c r="J509" s="57">
        <f>SUMIF(Xuat!$I$11:$I$19999,$C509,Xuat!$K$11:$K$19999)</f>
        <v>0</v>
      </c>
      <c r="K509" s="57">
        <f>SUMIF(Xuat!$I$11:$I$19999,$C509,Xuat!$K$11:$K$19999)</f>
        <v>0</v>
      </c>
      <c r="L509" s="57">
        <f t="shared" ref="L509:M509" si="1002">F509+H509-J509</f>
        <v>0</v>
      </c>
      <c r="M509" s="57">
        <f t="shared" si="1002"/>
        <v>0</v>
      </c>
      <c r="N509" s="57">
        <f t="shared" ref="N509:O509" si="1003">F509+H509</f>
        <v>0</v>
      </c>
      <c r="O509" s="57">
        <f t="shared" si="1003"/>
        <v>0</v>
      </c>
      <c r="P509" s="58" t="str">
        <f t="shared" si="5"/>
        <v/>
      </c>
      <c r="Q509" s="57">
        <f t="shared" si="6"/>
        <v>0</v>
      </c>
      <c r="R509" s="49"/>
      <c r="S509" s="50"/>
      <c r="T509" s="50"/>
      <c r="U509" s="50"/>
      <c r="V509" s="50"/>
      <c r="W509" s="50"/>
      <c r="X509" s="50"/>
      <c r="Y509" s="50"/>
      <c r="Z509" s="50"/>
      <c r="AA509" s="50"/>
    </row>
    <row r="510" ht="18.75" customHeight="1">
      <c r="A510" s="41"/>
      <c r="B510" s="52"/>
      <c r="C510" s="53"/>
      <c r="D510" s="54" t="str">
        <f t="shared" si="204"/>
        <v/>
      </c>
      <c r="E510" s="55" t="str">
        <f t="shared" si="205"/>
        <v/>
      </c>
      <c r="F510" s="56"/>
      <c r="G510" s="56"/>
      <c r="H510" s="57">
        <f>SUMIF('Nhập'!$J$11:$J$19999,$C510,'Nhập'!$M$11:$M$19999)</f>
        <v>0</v>
      </c>
      <c r="I510" s="57">
        <f>SUMIF('Nhập'!$J$11:$J$19999,$C510,'Nhập'!$O$11:$O$19999)</f>
        <v>0</v>
      </c>
      <c r="J510" s="57">
        <f>SUMIF(Xuat!$I$11:$I$19999,$C510,Xuat!$K$11:$K$19999)</f>
        <v>0</v>
      </c>
      <c r="K510" s="57">
        <f>SUMIF(Xuat!$I$11:$I$19999,$C510,Xuat!$K$11:$K$19999)</f>
        <v>0</v>
      </c>
      <c r="L510" s="57">
        <f t="shared" ref="L510:M510" si="1004">F510+H510-J510</f>
        <v>0</v>
      </c>
      <c r="M510" s="57">
        <f t="shared" si="1004"/>
        <v>0</v>
      </c>
      <c r="N510" s="57">
        <f t="shared" ref="N510:O510" si="1005">F510+H510</f>
        <v>0</v>
      </c>
      <c r="O510" s="57">
        <f t="shared" si="1005"/>
        <v>0</v>
      </c>
      <c r="P510" s="58" t="str">
        <f t="shared" si="5"/>
        <v/>
      </c>
      <c r="Q510" s="57">
        <f t="shared" si="6"/>
        <v>0</v>
      </c>
      <c r="R510" s="49"/>
      <c r="S510" s="50"/>
      <c r="T510" s="50"/>
      <c r="U510" s="50"/>
      <c r="V510" s="50"/>
      <c r="W510" s="50"/>
      <c r="X510" s="50"/>
      <c r="Y510" s="50"/>
      <c r="Z510" s="50"/>
      <c r="AA510" s="50"/>
    </row>
    <row r="511" ht="18.75" customHeight="1">
      <c r="A511" s="41"/>
      <c r="B511" s="52"/>
      <c r="C511" s="53"/>
      <c r="D511" s="54" t="str">
        <f t="shared" si="204"/>
        <v/>
      </c>
      <c r="E511" s="55" t="str">
        <f t="shared" si="205"/>
        <v/>
      </c>
      <c r="F511" s="56"/>
      <c r="G511" s="56"/>
      <c r="H511" s="57">
        <f>SUMIF('Nhập'!$J$11:$J$19999,$C511,'Nhập'!$M$11:$M$19999)</f>
        <v>0</v>
      </c>
      <c r="I511" s="57">
        <f>SUMIF('Nhập'!$J$11:$J$19999,$C511,'Nhập'!$O$11:$O$19999)</f>
        <v>0</v>
      </c>
      <c r="J511" s="57">
        <f>SUMIF(Xuat!$I$11:$I$19999,$C511,Xuat!$K$11:$K$19999)</f>
        <v>0</v>
      </c>
      <c r="K511" s="57">
        <f>SUMIF(Xuat!$I$11:$I$19999,$C511,Xuat!$K$11:$K$19999)</f>
        <v>0</v>
      </c>
      <c r="L511" s="57">
        <f t="shared" ref="L511:M511" si="1006">F511+H511-J511</f>
        <v>0</v>
      </c>
      <c r="M511" s="57">
        <f t="shared" si="1006"/>
        <v>0</v>
      </c>
      <c r="N511" s="57">
        <f t="shared" ref="N511:O511" si="1007">F511+H511</f>
        <v>0</v>
      </c>
      <c r="O511" s="57">
        <f t="shared" si="1007"/>
        <v>0</v>
      </c>
      <c r="P511" s="58" t="str">
        <f t="shared" si="5"/>
        <v/>
      </c>
      <c r="Q511" s="57">
        <f t="shared" si="6"/>
        <v>0</v>
      </c>
      <c r="R511" s="49"/>
      <c r="S511" s="50"/>
      <c r="T511" s="50"/>
      <c r="U511" s="50"/>
      <c r="V511" s="50"/>
      <c r="W511" s="50"/>
      <c r="X511" s="50"/>
      <c r="Y511" s="50"/>
      <c r="Z511" s="50"/>
      <c r="AA511" s="50"/>
    </row>
    <row r="512" ht="18.75" customHeight="1">
      <c r="A512" s="41"/>
      <c r="B512" s="52"/>
      <c r="C512" s="53"/>
      <c r="D512" s="54" t="str">
        <f t="shared" si="204"/>
        <v/>
      </c>
      <c r="E512" s="55" t="str">
        <f t="shared" si="205"/>
        <v/>
      </c>
      <c r="F512" s="56"/>
      <c r="G512" s="56"/>
      <c r="H512" s="57">
        <f>SUMIF('Nhập'!$J$11:$J$19999,$C512,'Nhập'!$M$11:$M$19999)</f>
        <v>0</v>
      </c>
      <c r="I512" s="57">
        <f>SUMIF('Nhập'!$J$11:$J$19999,$C512,'Nhập'!$O$11:$O$19999)</f>
        <v>0</v>
      </c>
      <c r="J512" s="57">
        <f>SUMIF(Xuat!$I$11:$I$19999,$C512,Xuat!$K$11:$K$19999)</f>
        <v>0</v>
      </c>
      <c r="K512" s="57">
        <f>SUMIF(Xuat!$I$11:$I$19999,$C512,Xuat!$K$11:$K$19999)</f>
        <v>0</v>
      </c>
      <c r="L512" s="57">
        <f t="shared" ref="L512:M512" si="1008">F512+H512-J512</f>
        <v>0</v>
      </c>
      <c r="M512" s="57">
        <f t="shared" si="1008"/>
        <v>0</v>
      </c>
      <c r="N512" s="57">
        <f t="shared" ref="N512:O512" si="1009">F512+H512</f>
        <v>0</v>
      </c>
      <c r="O512" s="57">
        <f t="shared" si="1009"/>
        <v>0</v>
      </c>
      <c r="P512" s="58" t="str">
        <f t="shared" si="5"/>
        <v/>
      </c>
      <c r="Q512" s="57">
        <f t="shared" si="6"/>
        <v>0</v>
      </c>
      <c r="R512" s="49"/>
      <c r="S512" s="50"/>
      <c r="T512" s="50"/>
      <c r="U512" s="50"/>
      <c r="V512" s="50"/>
      <c r="W512" s="50"/>
      <c r="X512" s="50"/>
      <c r="Y512" s="50"/>
      <c r="Z512" s="50"/>
      <c r="AA512" s="50"/>
    </row>
    <row r="513" ht="18.75" customHeight="1">
      <c r="A513" s="41"/>
      <c r="B513" s="52"/>
      <c r="C513" s="53"/>
      <c r="D513" s="54" t="str">
        <f t="shared" si="204"/>
        <v/>
      </c>
      <c r="E513" s="55" t="str">
        <f t="shared" si="205"/>
        <v/>
      </c>
      <c r="F513" s="56"/>
      <c r="G513" s="56"/>
      <c r="H513" s="57">
        <f>SUMIF('Nhập'!$J$11:$J$19999,$C513,'Nhập'!$M$11:$M$19999)</f>
        <v>0</v>
      </c>
      <c r="I513" s="57">
        <f>SUMIF('Nhập'!$J$11:$J$19999,$C513,'Nhập'!$O$11:$O$19999)</f>
        <v>0</v>
      </c>
      <c r="J513" s="57">
        <f>SUMIF(Xuat!$I$11:$I$19999,$C513,Xuat!$K$11:$K$19999)</f>
        <v>0</v>
      </c>
      <c r="K513" s="57">
        <f>SUMIF(Xuat!$I$11:$I$19999,$C513,Xuat!$K$11:$K$19999)</f>
        <v>0</v>
      </c>
      <c r="L513" s="57">
        <f t="shared" ref="L513:M513" si="1010">F513+H513-J513</f>
        <v>0</v>
      </c>
      <c r="M513" s="57">
        <f t="shared" si="1010"/>
        <v>0</v>
      </c>
      <c r="N513" s="57">
        <f t="shared" ref="N513:O513" si="1011">F513+H513</f>
        <v>0</v>
      </c>
      <c r="O513" s="57">
        <f t="shared" si="1011"/>
        <v>0</v>
      </c>
      <c r="P513" s="58" t="str">
        <f t="shared" si="5"/>
        <v/>
      </c>
      <c r="Q513" s="57">
        <f t="shared" si="6"/>
        <v>0</v>
      </c>
      <c r="R513" s="49"/>
      <c r="S513" s="50"/>
      <c r="T513" s="50"/>
      <c r="U513" s="50"/>
      <c r="V513" s="50"/>
      <c r="W513" s="50"/>
      <c r="X513" s="50"/>
      <c r="Y513" s="50"/>
      <c r="Z513" s="50"/>
      <c r="AA513" s="50"/>
    </row>
    <row r="514" ht="18.75" customHeight="1">
      <c r="A514" s="41"/>
      <c r="B514" s="52"/>
      <c r="C514" s="53"/>
      <c r="D514" s="54" t="str">
        <f t="shared" si="204"/>
        <v/>
      </c>
      <c r="E514" s="55" t="str">
        <f t="shared" si="205"/>
        <v/>
      </c>
      <c r="F514" s="56"/>
      <c r="G514" s="56"/>
      <c r="H514" s="57">
        <f>SUMIF('Nhập'!$J$11:$J$19999,$C514,'Nhập'!$M$11:$M$19999)</f>
        <v>0</v>
      </c>
      <c r="I514" s="57">
        <f>SUMIF('Nhập'!$J$11:$J$19999,$C514,'Nhập'!$O$11:$O$19999)</f>
        <v>0</v>
      </c>
      <c r="J514" s="57">
        <f>SUMIF(Xuat!$I$11:$I$19999,$C514,Xuat!$K$11:$K$19999)</f>
        <v>0</v>
      </c>
      <c r="K514" s="57">
        <f>SUMIF(Xuat!$I$11:$I$19999,$C514,Xuat!$K$11:$K$19999)</f>
        <v>0</v>
      </c>
      <c r="L514" s="57">
        <f t="shared" ref="L514:M514" si="1012">F514+H514-J514</f>
        <v>0</v>
      </c>
      <c r="M514" s="57">
        <f t="shared" si="1012"/>
        <v>0</v>
      </c>
      <c r="N514" s="57">
        <f t="shared" ref="N514:O514" si="1013">F514+H514</f>
        <v>0</v>
      </c>
      <c r="O514" s="57">
        <f t="shared" si="1013"/>
        <v>0</v>
      </c>
      <c r="P514" s="58" t="str">
        <f t="shared" si="5"/>
        <v/>
      </c>
      <c r="Q514" s="57">
        <f t="shared" si="6"/>
        <v>0</v>
      </c>
      <c r="R514" s="49"/>
      <c r="S514" s="50"/>
      <c r="T514" s="50"/>
      <c r="U514" s="50"/>
      <c r="V514" s="50"/>
      <c r="W514" s="50"/>
      <c r="X514" s="50"/>
      <c r="Y514" s="50"/>
      <c r="Z514" s="50"/>
      <c r="AA514" s="50"/>
    </row>
    <row r="515" ht="18.75" customHeight="1">
      <c r="A515" s="41"/>
      <c r="B515" s="52"/>
      <c r="C515" s="53"/>
      <c r="D515" s="54" t="str">
        <f t="shared" si="204"/>
        <v/>
      </c>
      <c r="E515" s="55" t="str">
        <f t="shared" si="205"/>
        <v/>
      </c>
      <c r="F515" s="56"/>
      <c r="G515" s="56"/>
      <c r="H515" s="57">
        <f>SUMIF('Nhập'!$J$11:$J$19999,$C515,'Nhập'!$M$11:$M$19999)</f>
        <v>0</v>
      </c>
      <c r="I515" s="57">
        <f>SUMIF('Nhập'!$J$11:$J$19999,$C515,'Nhập'!$O$11:$O$19999)</f>
        <v>0</v>
      </c>
      <c r="J515" s="57">
        <f>SUMIF(Xuat!$I$11:$I$19999,$C515,Xuat!$K$11:$K$19999)</f>
        <v>0</v>
      </c>
      <c r="K515" s="57">
        <f>SUMIF(Xuat!$I$11:$I$19999,$C515,Xuat!$K$11:$K$19999)</f>
        <v>0</v>
      </c>
      <c r="L515" s="57">
        <f t="shared" ref="L515:M515" si="1014">F515+H515-J515</f>
        <v>0</v>
      </c>
      <c r="M515" s="57">
        <f t="shared" si="1014"/>
        <v>0</v>
      </c>
      <c r="N515" s="57">
        <f t="shared" ref="N515:O515" si="1015">F515+H515</f>
        <v>0</v>
      </c>
      <c r="O515" s="57">
        <f t="shared" si="1015"/>
        <v>0</v>
      </c>
      <c r="P515" s="58" t="str">
        <f t="shared" si="5"/>
        <v/>
      </c>
      <c r="Q515" s="57">
        <f t="shared" si="6"/>
        <v>0</v>
      </c>
      <c r="R515" s="49"/>
      <c r="S515" s="50"/>
      <c r="T515" s="50"/>
      <c r="U515" s="50"/>
      <c r="V515" s="50"/>
      <c r="W515" s="50"/>
      <c r="X515" s="50"/>
      <c r="Y515" s="50"/>
      <c r="Z515" s="50"/>
      <c r="AA515" s="50"/>
    </row>
    <row r="516" ht="18.75" customHeight="1">
      <c r="A516" s="41"/>
      <c r="B516" s="52"/>
      <c r="C516" s="53"/>
      <c r="D516" s="54" t="str">
        <f t="shared" si="204"/>
        <v/>
      </c>
      <c r="E516" s="55" t="str">
        <f t="shared" si="205"/>
        <v/>
      </c>
      <c r="F516" s="56"/>
      <c r="G516" s="56"/>
      <c r="H516" s="57">
        <f>SUMIF('Nhập'!$J$11:$J$19999,$C516,'Nhập'!$M$11:$M$19999)</f>
        <v>0</v>
      </c>
      <c r="I516" s="57">
        <f>SUMIF('Nhập'!$J$11:$J$19999,$C516,'Nhập'!$O$11:$O$19999)</f>
        <v>0</v>
      </c>
      <c r="J516" s="57">
        <f>SUMIF(Xuat!$I$11:$I$19999,$C516,Xuat!$K$11:$K$19999)</f>
        <v>0</v>
      </c>
      <c r="K516" s="57">
        <f>SUMIF(Xuat!$I$11:$I$19999,$C516,Xuat!$K$11:$K$19999)</f>
        <v>0</v>
      </c>
      <c r="L516" s="57">
        <f t="shared" ref="L516:M516" si="1016">F516+H516-J516</f>
        <v>0</v>
      </c>
      <c r="M516" s="57">
        <f t="shared" si="1016"/>
        <v>0</v>
      </c>
      <c r="N516" s="57">
        <f t="shared" ref="N516:O516" si="1017">F516+H516</f>
        <v>0</v>
      </c>
      <c r="O516" s="57">
        <f t="shared" si="1017"/>
        <v>0</v>
      </c>
      <c r="P516" s="58" t="str">
        <f t="shared" si="5"/>
        <v/>
      </c>
      <c r="Q516" s="57">
        <f t="shared" si="6"/>
        <v>0</v>
      </c>
      <c r="R516" s="49"/>
      <c r="S516" s="50"/>
      <c r="T516" s="50"/>
      <c r="U516" s="50"/>
      <c r="V516" s="50"/>
      <c r="W516" s="50"/>
      <c r="X516" s="50"/>
      <c r="Y516" s="50"/>
      <c r="Z516" s="50"/>
      <c r="AA516" s="50"/>
    </row>
    <row r="517" ht="18.75" customHeight="1">
      <c r="A517" s="41"/>
      <c r="B517" s="52"/>
      <c r="C517" s="53"/>
      <c r="D517" s="54" t="str">
        <f t="shared" si="204"/>
        <v/>
      </c>
      <c r="E517" s="55" t="str">
        <f t="shared" si="205"/>
        <v/>
      </c>
      <c r="F517" s="56"/>
      <c r="G517" s="56"/>
      <c r="H517" s="57">
        <f>SUMIF('Nhập'!$J$11:$J$19999,$C517,'Nhập'!$M$11:$M$19999)</f>
        <v>0</v>
      </c>
      <c r="I517" s="57">
        <f>SUMIF('Nhập'!$J$11:$J$19999,$C517,'Nhập'!$O$11:$O$19999)</f>
        <v>0</v>
      </c>
      <c r="J517" s="57">
        <f>SUMIF(Xuat!$I$11:$I$19999,$C517,Xuat!$K$11:$K$19999)</f>
        <v>0</v>
      </c>
      <c r="K517" s="57">
        <f>SUMIF(Xuat!$I$11:$I$19999,$C517,Xuat!$K$11:$K$19999)</f>
        <v>0</v>
      </c>
      <c r="L517" s="57">
        <f t="shared" ref="L517:M517" si="1018">F517+H517-J517</f>
        <v>0</v>
      </c>
      <c r="M517" s="57">
        <f t="shared" si="1018"/>
        <v>0</v>
      </c>
      <c r="N517" s="57">
        <f t="shared" ref="N517:O517" si="1019">F517+H517</f>
        <v>0</v>
      </c>
      <c r="O517" s="57">
        <f t="shared" si="1019"/>
        <v>0</v>
      </c>
      <c r="P517" s="58" t="str">
        <f t="shared" si="5"/>
        <v/>
      </c>
      <c r="Q517" s="57">
        <f t="shared" si="6"/>
        <v>0</v>
      </c>
      <c r="R517" s="49"/>
      <c r="S517" s="50"/>
      <c r="T517" s="50"/>
      <c r="U517" s="50"/>
      <c r="V517" s="50"/>
      <c r="W517" s="50"/>
      <c r="X517" s="50"/>
      <c r="Y517" s="50"/>
      <c r="Z517" s="50"/>
      <c r="AA517" s="50"/>
    </row>
    <row r="518" ht="18.75" customHeight="1">
      <c r="A518" s="41"/>
      <c r="B518" s="52"/>
      <c r="C518" s="53"/>
      <c r="D518" s="54" t="str">
        <f t="shared" si="204"/>
        <v/>
      </c>
      <c r="E518" s="55" t="str">
        <f t="shared" si="205"/>
        <v/>
      </c>
      <c r="F518" s="56"/>
      <c r="G518" s="56"/>
      <c r="H518" s="57">
        <f>SUMIF('Nhập'!$J$11:$J$19999,$C518,'Nhập'!$M$11:$M$19999)</f>
        <v>0</v>
      </c>
      <c r="I518" s="57">
        <f>SUMIF('Nhập'!$J$11:$J$19999,$C518,'Nhập'!$O$11:$O$19999)</f>
        <v>0</v>
      </c>
      <c r="J518" s="57">
        <f>SUMIF(Xuat!$I$11:$I$19999,$C518,Xuat!$K$11:$K$19999)</f>
        <v>0</v>
      </c>
      <c r="K518" s="57">
        <f>SUMIF(Xuat!$I$11:$I$19999,$C518,Xuat!$K$11:$K$19999)</f>
        <v>0</v>
      </c>
      <c r="L518" s="57">
        <f t="shared" ref="L518:M518" si="1020">F518+H518-J518</f>
        <v>0</v>
      </c>
      <c r="M518" s="57">
        <f t="shared" si="1020"/>
        <v>0</v>
      </c>
      <c r="N518" s="57">
        <f t="shared" ref="N518:O518" si="1021">F518+H518</f>
        <v>0</v>
      </c>
      <c r="O518" s="57">
        <f t="shared" si="1021"/>
        <v>0</v>
      </c>
      <c r="P518" s="58" t="str">
        <f t="shared" si="5"/>
        <v/>
      </c>
      <c r="Q518" s="57">
        <f t="shared" si="6"/>
        <v>0</v>
      </c>
      <c r="R518" s="49"/>
      <c r="S518" s="50"/>
      <c r="T518" s="50"/>
      <c r="U518" s="50"/>
      <c r="V518" s="50"/>
      <c r="W518" s="50"/>
      <c r="X518" s="50"/>
      <c r="Y518" s="50"/>
      <c r="Z518" s="50"/>
      <c r="AA518" s="50"/>
    </row>
    <row r="519" ht="18.75" customHeight="1">
      <c r="A519" s="41"/>
      <c r="B519" s="52"/>
      <c r="C519" s="53"/>
      <c r="D519" s="54" t="str">
        <f t="shared" si="204"/>
        <v/>
      </c>
      <c r="E519" s="55" t="str">
        <f t="shared" si="205"/>
        <v/>
      </c>
      <c r="F519" s="56"/>
      <c r="G519" s="56"/>
      <c r="H519" s="57">
        <f>SUMIF('Nhập'!$J$11:$J$19999,$C519,'Nhập'!$M$11:$M$19999)</f>
        <v>0</v>
      </c>
      <c r="I519" s="57">
        <f>SUMIF('Nhập'!$J$11:$J$19999,$C519,'Nhập'!$O$11:$O$19999)</f>
        <v>0</v>
      </c>
      <c r="J519" s="57">
        <f>SUMIF(Xuat!$I$11:$I$19999,$C519,Xuat!$K$11:$K$19999)</f>
        <v>0</v>
      </c>
      <c r="K519" s="57">
        <f>SUMIF(Xuat!$I$11:$I$19999,$C519,Xuat!$K$11:$K$19999)</f>
        <v>0</v>
      </c>
      <c r="L519" s="57">
        <f t="shared" ref="L519:M519" si="1022">F519+H519-J519</f>
        <v>0</v>
      </c>
      <c r="M519" s="57">
        <f t="shared" si="1022"/>
        <v>0</v>
      </c>
      <c r="N519" s="57">
        <f t="shared" ref="N519:O519" si="1023">F519+H519</f>
        <v>0</v>
      </c>
      <c r="O519" s="57">
        <f t="shared" si="1023"/>
        <v>0</v>
      </c>
      <c r="P519" s="58" t="str">
        <f t="shared" si="5"/>
        <v/>
      </c>
      <c r="Q519" s="57">
        <f t="shared" si="6"/>
        <v>0</v>
      </c>
      <c r="R519" s="49"/>
      <c r="S519" s="50"/>
      <c r="T519" s="50"/>
      <c r="U519" s="50"/>
      <c r="V519" s="50"/>
      <c r="W519" s="50"/>
      <c r="X519" s="50"/>
      <c r="Y519" s="50"/>
      <c r="Z519" s="50"/>
      <c r="AA519" s="50"/>
    </row>
    <row r="520" ht="18.75" customHeight="1">
      <c r="A520" s="41"/>
      <c r="B520" s="52"/>
      <c r="C520" s="53"/>
      <c r="D520" s="54" t="str">
        <f t="shared" si="204"/>
        <v/>
      </c>
      <c r="E520" s="55" t="str">
        <f t="shared" si="205"/>
        <v/>
      </c>
      <c r="F520" s="56"/>
      <c r="G520" s="56"/>
      <c r="H520" s="57">
        <f>SUMIF('Nhập'!$J$11:$J$19999,$C520,'Nhập'!$M$11:$M$19999)</f>
        <v>0</v>
      </c>
      <c r="I520" s="57">
        <f>SUMIF('Nhập'!$J$11:$J$19999,$C520,'Nhập'!$O$11:$O$19999)</f>
        <v>0</v>
      </c>
      <c r="J520" s="57">
        <f>SUMIF(Xuat!$I$11:$I$19999,$C520,Xuat!$K$11:$K$19999)</f>
        <v>0</v>
      </c>
      <c r="K520" s="57">
        <f>SUMIF(Xuat!$I$11:$I$19999,$C520,Xuat!$K$11:$K$19999)</f>
        <v>0</v>
      </c>
      <c r="L520" s="57">
        <f t="shared" ref="L520:M520" si="1024">F520+H520-J520</f>
        <v>0</v>
      </c>
      <c r="M520" s="57">
        <f t="shared" si="1024"/>
        <v>0</v>
      </c>
      <c r="N520" s="57">
        <f t="shared" ref="N520:O520" si="1025">F520+H520</f>
        <v>0</v>
      </c>
      <c r="O520" s="57">
        <f t="shared" si="1025"/>
        <v>0</v>
      </c>
      <c r="P520" s="58" t="str">
        <f t="shared" si="5"/>
        <v/>
      </c>
      <c r="Q520" s="57">
        <f t="shared" si="6"/>
        <v>0</v>
      </c>
      <c r="R520" s="49"/>
      <c r="S520" s="50"/>
      <c r="T520" s="50"/>
      <c r="U520" s="50"/>
      <c r="V520" s="50"/>
      <c r="W520" s="50"/>
      <c r="X520" s="50"/>
      <c r="Y520" s="50"/>
      <c r="Z520" s="50"/>
      <c r="AA520" s="50"/>
    </row>
    <row r="521" ht="18.75" customHeight="1">
      <c r="A521" s="41"/>
      <c r="B521" s="52"/>
      <c r="C521" s="53"/>
      <c r="D521" s="54" t="str">
        <f t="shared" si="204"/>
        <v/>
      </c>
      <c r="E521" s="55" t="str">
        <f t="shared" si="205"/>
        <v/>
      </c>
      <c r="F521" s="56"/>
      <c r="G521" s="56"/>
      <c r="H521" s="57">
        <f>SUMIF('Nhập'!$J$11:$J$19999,$C521,'Nhập'!$M$11:$M$19999)</f>
        <v>0</v>
      </c>
      <c r="I521" s="57">
        <f>SUMIF('Nhập'!$J$11:$J$19999,$C521,'Nhập'!$O$11:$O$19999)</f>
        <v>0</v>
      </c>
      <c r="J521" s="57">
        <f>SUMIF(Xuat!$I$11:$I$19999,$C521,Xuat!$K$11:$K$19999)</f>
        <v>0</v>
      </c>
      <c r="K521" s="57">
        <f>SUMIF(Xuat!$I$11:$I$19999,$C521,Xuat!$K$11:$K$19999)</f>
        <v>0</v>
      </c>
      <c r="L521" s="57">
        <f t="shared" ref="L521:M521" si="1026">F521+H521-J521</f>
        <v>0</v>
      </c>
      <c r="M521" s="57">
        <f t="shared" si="1026"/>
        <v>0</v>
      </c>
      <c r="N521" s="57">
        <f t="shared" ref="N521:O521" si="1027">F521+H521</f>
        <v>0</v>
      </c>
      <c r="O521" s="57">
        <f t="shared" si="1027"/>
        <v>0</v>
      </c>
      <c r="P521" s="58" t="str">
        <f t="shared" si="5"/>
        <v/>
      </c>
      <c r="Q521" s="57">
        <f t="shared" si="6"/>
        <v>0</v>
      </c>
      <c r="R521" s="49"/>
      <c r="S521" s="50"/>
      <c r="T521" s="50"/>
      <c r="U521" s="50"/>
      <c r="V521" s="50"/>
      <c r="W521" s="50"/>
      <c r="X521" s="50"/>
      <c r="Y521" s="50"/>
      <c r="Z521" s="50"/>
      <c r="AA521" s="50"/>
    </row>
    <row r="522" ht="18.75" customHeight="1">
      <c r="A522" s="41"/>
      <c r="B522" s="52"/>
      <c r="C522" s="53"/>
      <c r="D522" s="54" t="str">
        <f t="shared" si="204"/>
        <v/>
      </c>
      <c r="E522" s="55" t="str">
        <f t="shared" si="205"/>
        <v/>
      </c>
      <c r="F522" s="56"/>
      <c r="G522" s="56"/>
      <c r="H522" s="57">
        <f>SUMIF('Nhập'!$J$11:$J$19999,$C522,'Nhập'!$M$11:$M$19999)</f>
        <v>0</v>
      </c>
      <c r="I522" s="57">
        <f>SUMIF('Nhập'!$J$11:$J$19999,$C522,'Nhập'!$O$11:$O$19999)</f>
        <v>0</v>
      </c>
      <c r="J522" s="57">
        <f>SUMIF(Xuat!$I$11:$I$19999,$C522,Xuat!$K$11:$K$19999)</f>
        <v>0</v>
      </c>
      <c r="K522" s="57">
        <f>SUMIF(Xuat!$I$11:$I$19999,$C522,Xuat!$K$11:$K$19999)</f>
        <v>0</v>
      </c>
      <c r="L522" s="57">
        <f t="shared" ref="L522:M522" si="1028">F522+H522-J522</f>
        <v>0</v>
      </c>
      <c r="M522" s="57">
        <f t="shared" si="1028"/>
        <v>0</v>
      </c>
      <c r="N522" s="57">
        <f t="shared" ref="N522:O522" si="1029">F522+H522</f>
        <v>0</v>
      </c>
      <c r="O522" s="57">
        <f t="shared" si="1029"/>
        <v>0</v>
      </c>
      <c r="P522" s="58" t="str">
        <f t="shared" si="5"/>
        <v/>
      </c>
      <c r="Q522" s="57">
        <f t="shared" si="6"/>
        <v>0</v>
      </c>
      <c r="R522" s="49"/>
      <c r="S522" s="50"/>
      <c r="T522" s="50"/>
      <c r="U522" s="50"/>
      <c r="V522" s="50"/>
      <c r="W522" s="50"/>
      <c r="X522" s="50"/>
      <c r="Y522" s="50"/>
      <c r="Z522" s="50"/>
      <c r="AA522" s="50"/>
    </row>
    <row r="523" ht="18.75" customHeight="1">
      <c r="A523" s="41"/>
      <c r="B523" s="52"/>
      <c r="C523" s="53"/>
      <c r="D523" s="54" t="str">
        <f t="shared" si="204"/>
        <v/>
      </c>
      <c r="E523" s="55" t="str">
        <f t="shared" si="205"/>
        <v/>
      </c>
      <c r="F523" s="56"/>
      <c r="G523" s="56"/>
      <c r="H523" s="57">
        <f>SUMIF('Nhập'!$J$11:$J$19999,$C523,'Nhập'!$M$11:$M$19999)</f>
        <v>0</v>
      </c>
      <c r="I523" s="57">
        <f>SUMIF('Nhập'!$J$11:$J$19999,$C523,'Nhập'!$O$11:$O$19999)</f>
        <v>0</v>
      </c>
      <c r="J523" s="57">
        <f>SUMIF(Xuat!$I$11:$I$19999,$C523,Xuat!$K$11:$K$19999)</f>
        <v>0</v>
      </c>
      <c r="K523" s="57">
        <f>SUMIF(Xuat!$I$11:$I$19999,$C523,Xuat!$K$11:$K$19999)</f>
        <v>0</v>
      </c>
      <c r="L523" s="57">
        <f t="shared" ref="L523:M523" si="1030">F523+H523-J523</f>
        <v>0</v>
      </c>
      <c r="M523" s="57">
        <f t="shared" si="1030"/>
        <v>0</v>
      </c>
      <c r="N523" s="57">
        <f t="shared" ref="N523:O523" si="1031">F523+H523</f>
        <v>0</v>
      </c>
      <c r="O523" s="57">
        <f t="shared" si="1031"/>
        <v>0</v>
      </c>
      <c r="P523" s="58" t="str">
        <f t="shared" si="5"/>
        <v/>
      </c>
      <c r="Q523" s="57">
        <f t="shared" si="6"/>
        <v>0</v>
      </c>
      <c r="R523" s="49"/>
      <c r="S523" s="50"/>
      <c r="T523" s="50"/>
      <c r="U523" s="50"/>
      <c r="V523" s="50"/>
      <c r="W523" s="50"/>
      <c r="X523" s="50"/>
      <c r="Y523" s="50"/>
      <c r="Z523" s="50"/>
      <c r="AA523" s="50"/>
    </row>
    <row r="524" ht="18.75" customHeight="1">
      <c r="A524" s="41"/>
      <c r="B524" s="52"/>
      <c r="C524" s="53"/>
      <c r="D524" s="54" t="str">
        <f t="shared" si="204"/>
        <v/>
      </c>
      <c r="E524" s="55" t="str">
        <f t="shared" si="205"/>
        <v/>
      </c>
      <c r="F524" s="56"/>
      <c r="G524" s="56"/>
      <c r="H524" s="57">
        <f>SUMIF('Nhập'!$J$11:$J$19999,$C524,'Nhập'!$M$11:$M$19999)</f>
        <v>0</v>
      </c>
      <c r="I524" s="57">
        <f>SUMIF('Nhập'!$J$11:$J$19999,$C524,'Nhập'!$O$11:$O$19999)</f>
        <v>0</v>
      </c>
      <c r="J524" s="57">
        <f>SUMIF(Xuat!$I$11:$I$19999,$C524,Xuat!$K$11:$K$19999)</f>
        <v>0</v>
      </c>
      <c r="K524" s="57">
        <f>SUMIF(Xuat!$I$11:$I$19999,$C524,Xuat!$K$11:$K$19999)</f>
        <v>0</v>
      </c>
      <c r="L524" s="57">
        <f t="shared" ref="L524:M524" si="1032">F524+H524-J524</f>
        <v>0</v>
      </c>
      <c r="M524" s="57">
        <f t="shared" si="1032"/>
        <v>0</v>
      </c>
      <c r="N524" s="57">
        <f t="shared" ref="N524:O524" si="1033">F524+H524</f>
        <v>0</v>
      </c>
      <c r="O524" s="57">
        <f t="shared" si="1033"/>
        <v>0</v>
      </c>
      <c r="P524" s="58" t="str">
        <f t="shared" si="5"/>
        <v/>
      </c>
      <c r="Q524" s="57">
        <f t="shared" si="6"/>
        <v>0</v>
      </c>
      <c r="R524" s="49"/>
      <c r="S524" s="50"/>
      <c r="T524" s="50"/>
      <c r="U524" s="50"/>
      <c r="V524" s="50"/>
      <c r="W524" s="50"/>
      <c r="X524" s="50"/>
      <c r="Y524" s="50"/>
      <c r="Z524" s="50"/>
      <c r="AA524" s="50"/>
    </row>
    <row r="525" ht="18.75" customHeight="1">
      <c r="A525" s="41"/>
      <c r="B525" s="52"/>
      <c r="C525" s="53"/>
      <c r="D525" s="54" t="str">
        <f t="shared" si="204"/>
        <v/>
      </c>
      <c r="E525" s="55" t="str">
        <f t="shared" si="205"/>
        <v/>
      </c>
      <c r="F525" s="56"/>
      <c r="G525" s="56"/>
      <c r="H525" s="57">
        <f>SUMIF('Nhập'!$J$11:$J$19999,$C525,'Nhập'!$M$11:$M$19999)</f>
        <v>0</v>
      </c>
      <c r="I525" s="57">
        <f>SUMIF('Nhập'!$J$11:$J$19999,$C525,'Nhập'!$O$11:$O$19999)</f>
        <v>0</v>
      </c>
      <c r="J525" s="57">
        <f>SUMIF(Xuat!$I$11:$I$19999,$C525,Xuat!$K$11:$K$19999)</f>
        <v>0</v>
      </c>
      <c r="K525" s="57">
        <f>SUMIF(Xuat!$I$11:$I$19999,$C525,Xuat!$K$11:$K$19999)</f>
        <v>0</v>
      </c>
      <c r="L525" s="57">
        <f t="shared" ref="L525:M525" si="1034">F525+H525-J525</f>
        <v>0</v>
      </c>
      <c r="M525" s="57">
        <f t="shared" si="1034"/>
        <v>0</v>
      </c>
      <c r="N525" s="57">
        <f t="shared" ref="N525:O525" si="1035">F525+H525</f>
        <v>0</v>
      </c>
      <c r="O525" s="57">
        <f t="shared" si="1035"/>
        <v>0</v>
      </c>
      <c r="P525" s="58" t="str">
        <f t="shared" si="5"/>
        <v/>
      </c>
      <c r="Q525" s="57">
        <f t="shared" si="6"/>
        <v>0</v>
      </c>
      <c r="R525" s="49"/>
      <c r="S525" s="50"/>
      <c r="T525" s="50"/>
      <c r="U525" s="50"/>
      <c r="V525" s="50"/>
      <c r="W525" s="50"/>
      <c r="X525" s="50"/>
      <c r="Y525" s="50"/>
      <c r="Z525" s="50"/>
      <c r="AA525" s="50"/>
    </row>
    <row r="526" ht="18.75" customHeight="1">
      <c r="A526" s="41"/>
      <c r="B526" s="52"/>
      <c r="C526" s="53"/>
      <c r="D526" s="54" t="str">
        <f t="shared" si="204"/>
        <v/>
      </c>
      <c r="E526" s="55" t="str">
        <f t="shared" si="205"/>
        <v/>
      </c>
      <c r="F526" s="56"/>
      <c r="G526" s="56"/>
      <c r="H526" s="57">
        <f>SUMIF('Nhập'!$J$11:$J$19999,$C526,'Nhập'!$M$11:$M$19999)</f>
        <v>0</v>
      </c>
      <c r="I526" s="57">
        <f>SUMIF('Nhập'!$J$11:$J$19999,$C526,'Nhập'!$O$11:$O$19999)</f>
        <v>0</v>
      </c>
      <c r="J526" s="57">
        <f>SUMIF(Xuat!$I$11:$I$19999,$C526,Xuat!$K$11:$K$19999)</f>
        <v>0</v>
      </c>
      <c r="K526" s="57">
        <f>SUMIF(Xuat!$I$11:$I$19999,$C526,Xuat!$K$11:$K$19999)</f>
        <v>0</v>
      </c>
      <c r="L526" s="57">
        <f t="shared" ref="L526:M526" si="1036">F526+H526-J526</f>
        <v>0</v>
      </c>
      <c r="M526" s="57">
        <f t="shared" si="1036"/>
        <v>0</v>
      </c>
      <c r="N526" s="57">
        <f t="shared" ref="N526:O526" si="1037">F526+H526</f>
        <v>0</v>
      </c>
      <c r="O526" s="57">
        <f t="shared" si="1037"/>
        <v>0</v>
      </c>
      <c r="P526" s="58" t="str">
        <f t="shared" si="5"/>
        <v/>
      </c>
      <c r="Q526" s="57">
        <f t="shared" si="6"/>
        <v>0</v>
      </c>
      <c r="R526" s="49"/>
      <c r="S526" s="50"/>
      <c r="T526" s="50"/>
      <c r="U526" s="50"/>
      <c r="V526" s="50"/>
      <c r="W526" s="50"/>
      <c r="X526" s="50"/>
      <c r="Y526" s="50"/>
      <c r="Z526" s="50"/>
      <c r="AA526" s="50"/>
    </row>
    <row r="527" ht="18.75" customHeight="1">
      <c r="A527" s="41"/>
      <c r="B527" s="52"/>
      <c r="C527" s="53"/>
      <c r="D527" s="54" t="str">
        <f t="shared" si="204"/>
        <v/>
      </c>
      <c r="E527" s="55" t="str">
        <f t="shared" si="205"/>
        <v/>
      </c>
      <c r="F527" s="56"/>
      <c r="G527" s="56"/>
      <c r="H527" s="57">
        <f>SUMIF('Nhập'!$J$11:$J$19999,$C527,'Nhập'!$M$11:$M$19999)</f>
        <v>0</v>
      </c>
      <c r="I527" s="57">
        <f>SUMIF('Nhập'!$J$11:$J$19999,$C527,'Nhập'!$O$11:$O$19999)</f>
        <v>0</v>
      </c>
      <c r="J527" s="57">
        <f>SUMIF(Xuat!$I$11:$I$19999,$C527,Xuat!$K$11:$K$19999)</f>
        <v>0</v>
      </c>
      <c r="K527" s="57">
        <f>SUMIF(Xuat!$I$11:$I$19999,$C527,Xuat!$K$11:$K$19999)</f>
        <v>0</v>
      </c>
      <c r="L527" s="57">
        <f t="shared" ref="L527:M527" si="1038">F527+H527-J527</f>
        <v>0</v>
      </c>
      <c r="M527" s="57">
        <f t="shared" si="1038"/>
        <v>0</v>
      </c>
      <c r="N527" s="57">
        <f t="shared" ref="N527:O527" si="1039">F527+H527</f>
        <v>0</v>
      </c>
      <c r="O527" s="57">
        <f t="shared" si="1039"/>
        <v>0</v>
      </c>
      <c r="P527" s="58" t="str">
        <f t="shared" si="5"/>
        <v/>
      </c>
      <c r="Q527" s="57">
        <f t="shared" si="6"/>
        <v>0</v>
      </c>
      <c r="R527" s="49"/>
      <c r="S527" s="50"/>
      <c r="T527" s="50"/>
      <c r="U527" s="50"/>
      <c r="V527" s="50"/>
      <c r="W527" s="50"/>
      <c r="X527" s="50"/>
      <c r="Y527" s="50"/>
      <c r="Z527" s="50"/>
      <c r="AA527" s="50"/>
    </row>
    <row r="528" ht="18.75" customHeight="1">
      <c r="A528" s="41"/>
      <c r="B528" s="52"/>
      <c r="C528" s="53"/>
      <c r="D528" s="54" t="str">
        <f t="shared" si="204"/>
        <v/>
      </c>
      <c r="E528" s="55" t="str">
        <f t="shared" si="205"/>
        <v/>
      </c>
      <c r="F528" s="56"/>
      <c r="G528" s="56"/>
      <c r="H528" s="57">
        <f>SUMIF('Nhập'!$J$11:$J$19999,$C528,'Nhập'!$M$11:$M$19999)</f>
        <v>0</v>
      </c>
      <c r="I528" s="57">
        <f>SUMIF('Nhập'!$J$11:$J$19999,$C528,'Nhập'!$O$11:$O$19999)</f>
        <v>0</v>
      </c>
      <c r="J528" s="57">
        <f>SUMIF(Xuat!$I$11:$I$19999,$C528,Xuat!$K$11:$K$19999)</f>
        <v>0</v>
      </c>
      <c r="K528" s="57">
        <f>SUMIF(Xuat!$I$11:$I$19999,$C528,Xuat!$K$11:$K$19999)</f>
        <v>0</v>
      </c>
      <c r="L528" s="57">
        <f t="shared" ref="L528:M528" si="1040">F528+H528-J528</f>
        <v>0</v>
      </c>
      <c r="M528" s="57">
        <f t="shared" si="1040"/>
        <v>0</v>
      </c>
      <c r="N528" s="57">
        <f t="shared" ref="N528:O528" si="1041">F528+H528</f>
        <v>0</v>
      </c>
      <c r="O528" s="57">
        <f t="shared" si="1041"/>
        <v>0</v>
      </c>
      <c r="P528" s="58" t="str">
        <f t="shared" si="5"/>
        <v/>
      </c>
      <c r="Q528" s="57">
        <f t="shared" si="6"/>
        <v>0</v>
      </c>
      <c r="R528" s="49"/>
      <c r="S528" s="50"/>
      <c r="T528" s="50"/>
      <c r="U528" s="50"/>
      <c r="V528" s="50"/>
      <c r="W528" s="50"/>
      <c r="X528" s="50"/>
      <c r="Y528" s="50"/>
      <c r="Z528" s="50"/>
      <c r="AA528" s="50"/>
    </row>
    <row r="529" ht="18.75" customHeight="1">
      <c r="A529" s="41"/>
      <c r="B529" s="52"/>
      <c r="C529" s="53"/>
      <c r="D529" s="54" t="str">
        <f t="shared" si="204"/>
        <v/>
      </c>
      <c r="E529" s="55" t="str">
        <f t="shared" si="205"/>
        <v/>
      </c>
      <c r="F529" s="56"/>
      <c r="G529" s="56"/>
      <c r="H529" s="57">
        <f>SUMIF('Nhập'!$J$11:$J$19999,$C529,'Nhập'!$M$11:$M$19999)</f>
        <v>0</v>
      </c>
      <c r="I529" s="57">
        <f>SUMIF('Nhập'!$J$11:$J$19999,$C529,'Nhập'!$O$11:$O$19999)</f>
        <v>0</v>
      </c>
      <c r="J529" s="57">
        <f>SUMIF(Xuat!$I$11:$I$19999,$C529,Xuat!$K$11:$K$19999)</f>
        <v>0</v>
      </c>
      <c r="K529" s="57">
        <f>SUMIF(Xuat!$I$11:$I$19999,$C529,Xuat!$K$11:$K$19999)</f>
        <v>0</v>
      </c>
      <c r="L529" s="57">
        <f t="shared" ref="L529:M529" si="1042">F529+H529-J529</f>
        <v>0</v>
      </c>
      <c r="M529" s="57">
        <f t="shared" si="1042"/>
        <v>0</v>
      </c>
      <c r="N529" s="57">
        <f t="shared" ref="N529:O529" si="1043">F529+H529</f>
        <v>0</v>
      </c>
      <c r="O529" s="57">
        <f t="shared" si="1043"/>
        <v>0</v>
      </c>
      <c r="P529" s="58" t="str">
        <f t="shared" si="5"/>
        <v/>
      </c>
      <c r="Q529" s="57">
        <f t="shared" si="6"/>
        <v>0</v>
      </c>
      <c r="R529" s="49"/>
      <c r="S529" s="50"/>
      <c r="T529" s="50"/>
      <c r="U529" s="50"/>
      <c r="V529" s="50"/>
      <c r="W529" s="50"/>
      <c r="X529" s="50"/>
      <c r="Y529" s="50"/>
      <c r="Z529" s="50"/>
      <c r="AA529" s="50"/>
    </row>
    <row r="530" ht="18.75" customHeight="1">
      <c r="A530" s="41"/>
      <c r="B530" s="52"/>
      <c r="C530" s="53"/>
      <c r="D530" s="54" t="str">
        <f t="shared" si="204"/>
        <v/>
      </c>
      <c r="E530" s="55" t="str">
        <f t="shared" si="205"/>
        <v/>
      </c>
      <c r="F530" s="56"/>
      <c r="G530" s="56"/>
      <c r="H530" s="57">
        <f>SUMIF('Nhập'!$J$11:$J$19999,$C530,'Nhập'!$M$11:$M$19999)</f>
        <v>0</v>
      </c>
      <c r="I530" s="57">
        <f>SUMIF('Nhập'!$J$11:$J$19999,$C530,'Nhập'!$O$11:$O$19999)</f>
        <v>0</v>
      </c>
      <c r="J530" s="57">
        <f>SUMIF(Xuat!$I$11:$I$19999,$C530,Xuat!$K$11:$K$19999)</f>
        <v>0</v>
      </c>
      <c r="K530" s="57">
        <f>SUMIF(Xuat!$I$11:$I$19999,$C530,Xuat!$K$11:$K$19999)</f>
        <v>0</v>
      </c>
      <c r="L530" s="57">
        <f t="shared" ref="L530:M530" si="1044">F530+H530-J530</f>
        <v>0</v>
      </c>
      <c r="M530" s="57">
        <f t="shared" si="1044"/>
        <v>0</v>
      </c>
      <c r="N530" s="57">
        <f t="shared" ref="N530:O530" si="1045">F530+H530</f>
        <v>0</v>
      </c>
      <c r="O530" s="57">
        <f t="shared" si="1045"/>
        <v>0</v>
      </c>
      <c r="P530" s="58" t="str">
        <f t="shared" si="5"/>
        <v/>
      </c>
      <c r="Q530" s="57">
        <f t="shared" si="6"/>
        <v>0</v>
      </c>
      <c r="R530" s="49"/>
      <c r="S530" s="50"/>
      <c r="T530" s="50"/>
      <c r="U530" s="50"/>
      <c r="V530" s="50"/>
      <c r="W530" s="50"/>
      <c r="X530" s="50"/>
      <c r="Y530" s="50"/>
      <c r="Z530" s="50"/>
      <c r="AA530" s="50"/>
    </row>
    <row r="531" ht="18.75" customHeight="1">
      <c r="A531" s="41"/>
      <c r="B531" s="52"/>
      <c r="C531" s="53"/>
      <c r="D531" s="54" t="str">
        <f t="shared" si="204"/>
        <v/>
      </c>
      <c r="E531" s="55" t="str">
        <f t="shared" si="205"/>
        <v/>
      </c>
      <c r="F531" s="56"/>
      <c r="G531" s="56"/>
      <c r="H531" s="57">
        <f>SUMIF('Nhập'!$J$11:$J$19999,$C531,'Nhập'!$M$11:$M$19999)</f>
        <v>0</v>
      </c>
      <c r="I531" s="57">
        <f>SUMIF('Nhập'!$J$11:$J$19999,$C531,'Nhập'!$O$11:$O$19999)</f>
        <v>0</v>
      </c>
      <c r="J531" s="57">
        <f>SUMIF(Xuat!$I$11:$I$19999,$C531,Xuat!$K$11:$K$19999)</f>
        <v>0</v>
      </c>
      <c r="K531" s="57">
        <f>SUMIF(Xuat!$I$11:$I$19999,$C531,Xuat!$K$11:$K$19999)</f>
        <v>0</v>
      </c>
      <c r="L531" s="57">
        <f t="shared" ref="L531:M531" si="1046">F531+H531-J531</f>
        <v>0</v>
      </c>
      <c r="M531" s="57">
        <f t="shared" si="1046"/>
        <v>0</v>
      </c>
      <c r="N531" s="57">
        <f t="shared" ref="N531:O531" si="1047">F531+H531</f>
        <v>0</v>
      </c>
      <c r="O531" s="57">
        <f t="shared" si="1047"/>
        <v>0</v>
      </c>
      <c r="P531" s="58" t="str">
        <f t="shared" si="5"/>
        <v/>
      </c>
      <c r="Q531" s="57">
        <f t="shared" si="6"/>
        <v>0</v>
      </c>
      <c r="R531" s="49"/>
      <c r="S531" s="50"/>
      <c r="T531" s="50"/>
      <c r="U531" s="50"/>
      <c r="V531" s="50"/>
      <c r="W531" s="50"/>
      <c r="X531" s="50"/>
      <c r="Y531" s="50"/>
      <c r="Z531" s="50"/>
      <c r="AA531" s="50"/>
    </row>
    <row r="532" ht="18.75" customHeight="1">
      <c r="A532" s="41"/>
      <c r="B532" s="52"/>
      <c r="C532" s="53"/>
      <c r="D532" s="54" t="str">
        <f t="shared" si="204"/>
        <v/>
      </c>
      <c r="E532" s="55" t="str">
        <f t="shared" si="205"/>
        <v/>
      </c>
      <c r="F532" s="56"/>
      <c r="G532" s="56"/>
      <c r="H532" s="57">
        <f>SUMIF('Nhập'!$J$11:$J$19999,$C532,'Nhập'!$M$11:$M$19999)</f>
        <v>0</v>
      </c>
      <c r="I532" s="57">
        <f>SUMIF('Nhập'!$J$11:$J$19999,$C532,'Nhập'!$O$11:$O$19999)</f>
        <v>0</v>
      </c>
      <c r="J532" s="57">
        <f>SUMIF(Xuat!$I$11:$I$19999,$C532,Xuat!$K$11:$K$19999)</f>
        <v>0</v>
      </c>
      <c r="K532" s="57">
        <f>SUMIF(Xuat!$I$11:$I$19999,$C532,Xuat!$K$11:$K$19999)</f>
        <v>0</v>
      </c>
      <c r="L532" s="57">
        <f t="shared" ref="L532:M532" si="1048">F532+H532-J532</f>
        <v>0</v>
      </c>
      <c r="M532" s="57">
        <f t="shared" si="1048"/>
        <v>0</v>
      </c>
      <c r="N532" s="57">
        <f t="shared" ref="N532:O532" si="1049">F532+H532</f>
        <v>0</v>
      </c>
      <c r="O532" s="57">
        <f t="shared" si="1049"/>
        <v>0</v>
      </c>
      <c r="P532" s="58" t="str">
        <f t="shared" si="5"/>
        <v/>
      </c>
      <c r="Q532" s="57">
        <f t="shared" si="6"/>
        <v>0</v>
      </c>
      <c r="R532" s="49"/>
      <c r="S532" s="50"/>
      <c r="T532" s="50"/>
      <c r="U532" s="50"/>
      <c r="V532" s="50"/>
      <c r="W532" s="50"/>
      <c r="X532" s="50"/>
      <c r="Y532" s="50"/>
      <c r="Z532" s="50"/>
      <c r="AA532" s="50"/>
    </row>
    <row r="533" ht="18.75" customHeight="1">
      <c r="A533" s="41"/>
      <c r="B533" s="52"/>
      <c r="C533" s="53"/>
      <c r="D533" s="54" t="str">
        <f t="shared" si="204"/>
        <v/>
      </c>
      <c r="E533" s="55" t="str">
        <f t="shared" si="205"/>
        <v/>
      </c>
      <c r="F533" s="56"/>
      <c r="G533" s="56"/>
      <c r="H533" s="57">
        <f>SUMIF('Nhập'!$J$11:$J$19999,$C533,'Nhập'!$M$11:$M$19999)</f>
        <v>0</v>
      </c>
      <c r="I533" s="57">
        <f>SUMIF('Nhập'!$J$11:$J$19999,$C533,'Nhập'!$O$11:$O$19999)</f>
        <v>0</v>
      </c>
      <c r="J533" s="57">
        <f>SUMIF(Xuat!$I$11:$I$19999,$C533,Xuat!$K$11:$K$19999)</f>
        <v>0</v>
      </c>
      <c r="K533" s="57">
        <f>SUMIF(Xuat!$I$11:$I$19999,$C533,Xuat!$K$11:$K$19999)</f>
        <v>0</v>
      </c>
      <c r="L533" s="57">
        <f t="shared" ref="L533:M533" si="1050">F533+H533-J533</f>
        <v>0</v>
      </c>
      <c r="M533" s="57">
        <f t="shared" si="1050"/>
        <v>0</v>
      </c>
      <c r="N533" s="57">
        <f t="shared" ref="N533:O533" si="1051">F533+H533</f>
        <v>0</v>
      </c>
      <c r="O533" s="57">
        <f t="shared" si="1051"/>
        <v>0</v>
      </c>
      <c r="P533" s="58" t="str">
        <f t="shared" si="5"/>
        <v/>
      </c>
      <c r="Q533" s="57">
        <f t="shared" si="6"/>
        <v>0</v>
      </c>
      <c r="R533" s="49"/>
      <c r="S533" s="50"/>
      <c r="T533" s="50"/>
      <c r="U533" s="50"/>
      <c r="V533" s="50"/>
      <c r="W533" s="50"/>
      <c r="X533" s="50"/>
      <c r="Y533" s="50"/>
      <c r="Z533" s="50"/>
      <c r="AA533" s="50"/>
    </row>
    <row r="534" ht="18.75" customHeight="1">
      <c r="A534" s="41"/>
      <c r="B534" s="52"/>
      <c r="C534" s="53"/>
      <c r="D534" s="54" t="str">
        <f t="shared" si="204"/>
        <v/>
      </c>
      <c r="E534" s="55" t="str">
        <f t="shared" si="205"/>
        <v/>
      </c>
      <c r="F534" s="56"/>
      <c r="G534" s="56"/>
      <c r="H534" s="57">
        <f>SUMIF('Nhập'!$J$11:$J$19999,$C534,'Nhập'!$M$11:$M$19999)</f>
        <v>0</v>
      </c>
      <c r="I534" s="57">
        <f>SUMIF('Nhập'!$J$11:$J$19999,$C534,'Nhập'!$O$11:$O$19999)</f>
        <v>0</v>
      </c>
      <c r="J534" s="57">
        <f>SUMIF(Xuat!$I$11:$I$19999,$C534,Xuat!$K$11:$K$19999)</f>
        <v>0</v>
      </c>
      <c r="K534" s="57">
        <f>SUMIF(Xuat!$I$11:$I$19999,$C534,Xuat!$K$11:$K$19999)</f>
        <v>0</v>
      </c>
      <c r="L534" s="57">
        <f t="shared" ref="L534:M534" si="1052">F534+H534-J534</f>
        <v>0</v>
      </c>
      <c r="M534" s="57">
        <f t="shared" si="1052"/>
        <v>0</v>
      </c>
      <c r="N534" s="57">
        <f t="shared" ref="N534:O534" si="1053">F534+H534</f>
        <v>0</v>
      </c>
      <c r="O534" s="57">
        <f t="shared" si="1053"/>
        <v>0</v>
      </c>
      <c r="P534" s="58" t="str">
        <f t="shared" si="5"/>
        <v/>
      </c>
      <c r="Q534" s="57">
        <f t="shared" si="6"/>
        <v>0</v>
      </c>
      <c r="R534" s="49"/>
      <c r="S534" s="50"/>
      <c r="T534" s="50"/>
      <c r="U534" s="50"/>
      <c r="V534" s="50"/>
      <c r="W534" s="50"/>
      <c r="X534" s="50"/>
      <c r="Y534" s="50"/>
      <c r="Z534" s="50"/>
      <c r="AA534" s="50"/>
    </row>
    <row r="535" ht="18.75" customHeight="1">
      <c r="A535" s="41"/>
      <c r="B535" s="52"/>
      <c r="C535" s="53"/>
      <c r="D535" s="54" t="str">
        <f t="shared" si="204"/>
        <v/>
      </c>
      <c r="E535" s="55" t="str">
        <f t="shared" si="205"/>
        <v/>
      </c>
      <c r="F535" s="56"/>
      <c r="G535" s="56"/>
      <c r="H535" s="57">
        <f>SUMIF('Nhập'!$J$11:$J$19999,$C535,'Nhập'!$M$11:$M$19999)</f>
        <v>0</v>
      </c>
      <c r="I535" s="57">
        <f>SUMIF('Nhập'!$J$11:$J$19999,$C535,'Nhập'!$O$11:$O$19999)</f>
        <v>0</v>
      </c>
      <c r="J535" s="57">
        <f>SUMIF(Xuat!$I$11:$I$19999,$C535,Xuat!$K$11:$K$19999)</f>
        <v>0</v>
      </c>
      <c r="K535" s="57">
        <f>SUMIF(Xuat!$I$11:$I$19999,$C535,Xuat!$K$11:$K$19999)</f>
        <v>0</v>
      </c>
      <c r="L535" s="57">
        <f t="shared" ref="L535:M535" si="1054">F535+H535-J535</f>
        <v>0</v>
      </c>
      <c r="M535" s="57">
        <f t="shared" si="1054"/>
        <v>0</v>
      </c>
      <c r="N535" s="57">
        <f t="shared" ref="N535:O535" si="1055">F535+H535</f>
        <v>0</v>
      </c>
      <c r="O535" s="57">
        <f t="shared" si="1055"/>
        <v>0</v>
      </c>
      <c r="P535" s="58" t="str">
        <f t="shared" si="5"/>
        <v/>
      </c>
      <c r="Q535" s="57">
        <f t="shared" si="6"/>
        <v>0</v>
      </c>
      <c r="R535" s="49"/>
      <c r="S535" s="50"/>
      <c r="T535" s="50"/>
      <c r="U535" s="50"/>
      <c r="V535" s="50"/>
      <c r="W535" s="50"/>
      <c r="X535" s="50"/>
      <c r="Y535" s="50"/>
      <c r="Z535" s="50"/>
      <c r="AA535" s="50"/>
    </row>
    <row r="536" ht="18.75" customHeight="1">
      <c r="A536" s="41"/>
      <c r="B536" s="52"/>
      <c r="C536" s="53"/>
      <c r="D536" s="54" t="str">
        <f t="shared" si="204"/>
        <v/>
      </c>
      <c r="E536" s="55" t="str">
        <f t="shared" si="205"/>
        <v/>
      </c>
      <c r="F536" s="56"/>
      <c r="G536" s="56"/>
      <c r="H536" s="57">
        <f>SUMIF('Nhập'!$J$11:$J$19999,$C536,'Nhập'!$M$11:$M$19999)</f>
        <v>0</v>
      </c>
      <c r="I536" s="57">
        <f>SUMIF('Nhập'!$J$11:$J$19999,$C536,'Nhập'!$O$11:$O$19999)</f>
        <v>0</v>
      </c>
      <c r="J536" s="57">
        <f>SUMIF(Xuat!$I$11:$I$19999,$C536,Xuat!$K$11:$K$19999)</f>
        <v>0</v>
      </c>
      <c r="K536" s="57">
        <f>SUMIF(Xuat!$I$11:$I$19999,$C536,Xuat!$K$11:$K$19999)</f>
        <v>0</v>
      </c>
      <c r="L536" s="57">
        <f t="shared" ref="L536:M536" si="1056">F536+H536-J536</f>
        <v>0</v>
      </c>
      <c r="M536" s="57">
        <f t="shared" si="1056"/>
        <v>0</v>
      </c>
      <c r="N536" s="57">
        <f t="shared" ref="N536:O536" si="1057">F536+H536</f>
        <v>0</v>
      </c>
      <c r="O536" s="57">
        <f t="shared" si="1057"/>
        <v>0</v>
      </c>
      <c r="P536" s="58" t="str">
        <f t="shared" si="5"/>
        <v/>
      </c>
      <c r="Q536" s="57">
        <f t="shared" si="6"/>
        <v>0</v>
      </c>
      <c r="R536" s="49"/>
      <c r="S536" s="50"/>
      <c r="T536" s="50"/>
      <c r="U536" s="50"/>
      <c r="V536" s="50"/>
      <c r="W536" s="50"/>
      <c r="X536" s="50"/>
      <c r="Y536" s="50"/>
      <c r="Z536" s="50"/>
      <c r="AA536" s="50"/>
    </row>
    <row r="537" ht="18.75" customHeight="1">
      <c r="A537" s="41"/>
      <c r="B537" s="52"/>
      <c r="C537" s="53"/>
      <c r="D537" s="54" t="str">
        <f t="shared" si="204"/>
        <v/>
      </c>
      <c r="E537" s="55" t="str">
        <f t="shared" si="205"/>
        <v/>
      </c>
      <c r="F537" s="56"/>
      <c r="G537" s="56"/>
      <c r="H537" s="57">
        <f>SUMIF('Nhập'!$J$11:$J$19999,$C537,'Nhập'!$M$11:$M$19999)</f>
        <v>0</v>
      </c>
      <c r="I537" s="57">
        <f>SUMIF('Nhập'!$J$11:$J$19999,$C537,'Nhập'!$O$11:$O$19999)</f>
        <v>0</v>
      </c>
      <c r="J537" s="57">
        <f>SUMIF(Xuat!$I$11:$I$19999,$C537,Xuat!$K$11:$K$19999)</f>
        <v>0</v>
      </c>
      <c r="K537" s="57">
        <f>SUMIF(Xuat!$I$11:$I$19999,$C537,Xuat!$K$11:$K$19999)</f>
        <v>0</v>
      </c>
      <c r="L537" s="57">
        <f t="shared" ref="L537:M537" si="1058">F537+H537-J537</f>
        <v>0</v>
      </c>
      <c r="M537" s="57">
        <f t="shared" si="1058"/>
        <v>0</v>
      </c>
      <c r="N537" s="57">
        <f t="shared" ref="N537:O537" si="1059">F537+H537</f>
        <v>0</v>
      </c>
      <c r="O537" s="57">
        <f t="shared" si="1059"/>
        <v>0</v>
      </c>
      <c r="P537" s="58" t="str">
        <f t="shared" si="5"/>
        <v/>
      </c>
      <c r="Q537" s="57">
        <f t="shared" si="6"/>
        <v>0</v>
      </c>
      <c r="R537" s="49"/>
      <c r="S537" s="50"/>
      <c r="T537" s="50"/>
      <c r="U537" s="50"/>
      <c r="V537" s="50"/>
      <c r="W537" s="50"/>
      <c r="X537" s="50"/>
      <c r="Y537" s="50"/>
      <c r="Z537" s="50"/>
      <c r="AA537" s="50"/>
    </row>
    <row r="538" ht="18.75" customHeight="1">
      <c r="A538" s="41"/>
      <c r="B538" s="52"/>
      <c r="C538" s="53"/>
      <c r="D538" s="54" t="str">
        <f t="shared" si="204"/>
        <v/>
      </c>
      <c r="E538" s="55" t="str">
        <f t="shared" si="205"/>
        <v/>
      </c>
      <c r="F538" s="56"/>
      <c r="G538" s="56"/>
      <c r="H538" s="57">
        <f>SUMIF('Nhập'!$J$11:$J$19999,$C538,'Nhập'!$M$11:$M$19999)</f>
        <v>0</v>
      </c>
      <c r="I538" s="57">
        <f>SUMIF('Nhập'!$J$11:$J$19999,$C538,'Nhập'!$O$11:$O$19999)</f>
        <v>0</v>
      </c>
      <c r="J538" s="57">
        <f>SUMIF(Xuat!$I$11:$I$19999,$C538,Xuat!$K$11:$K$19999)</f>
        <v>0</v>
      </c>
      <c r="K538" s="57">
        <f>SUMIF(Xuat!$I$11:$I$19999,$C538,Xuat!$K$11:$K$19999)</f>
        <v>0</v>
      </c>
      <c r="L538" s="57">
        <f t="shared" ref="L538:M538" si="1060">F538+H538-J538</f>
        <v>0</v>
      </c>
      <c r="M538" s="57">
        <f t="shared" si="1060"/>
        <v>0</v>
      </c>
      <c r="N538" s="57">
        <f t="shared" ref="N538:O538" si="1061">F538+H538</f>
        <v>0</v>
      </c>
      <c r="O538" s="57">
        <f t="shared" si="1061"/>
        <v>0</v>
      </c>
      <c r="P538" s="58" t="str">
        <f t="shared" si="5"/>
        <v/>
      </c>
      <c r="Q538" s="57">
        <f t="shared" si="6"/>
        <v>0</v>
      </c>
      <c r="R538" s="49"/>
      <c r="S538" s="50"/>
      <c r="T538" s="50"/>
      <c r="U538" s="50"/>
      <c r="V538" s="50"/>
      <c r="W538" s="50"/>
      <c r="X538" s="50"/>
      <c r="Y538" s="50"/>
      <c r="Z538" s="50"/>
      <c r="AA538" s="50"/>
    </row>
    <row r="539" ht="18.75" customHeight="1">
      <c r="A539" s="41"/>
      <c r="B539" s="52"/>
      <c r="C539" s="53"/>
      <c r="D539" s="54" t="str">
        <f t="shared" si="204"/>
        <v/>
      </c>
      <c r="E539" s="55" t="str">
        <f t="shared" si="205"/>
        <v/>
      </c>
      <c r="F539" s="56"/>
      <c r="G539" s="56"/>
      <c r="H539" s="57">
        <f>SUMIF('Nhập'!$J$11:$J$19999,$C539,'Nhập'!$M$11:$M$19999)</f>
        <v>0</v>
      </c>
      <c r="I539" s="57">
        <f>SUMIF('Nhập'!$J$11:$J$19999,$C539,'Nhập'!$O$11:$O$19999)</f>
        <v>0</v>
      </c>
      <c r="J539" s="57">
        <f>SUMIF(Xuat!$I$11:$I$19999,$C539,Xuat!$K$11:$K$19999)</f>
        <v>0</v>
      </c>
      <c r="K539" s="57">
        <f>SUMIF(Xuat!$I$11:$I$19999,$C539,Xuat!$K$11:$K$19999)</f>
        <v>0</v>
      </c>
      <c r="L539" s="57">
        <f t="shared" ref="L539:M539" si="1062">F539+H539-J539</f>
        <v>0</v>
      </c>
      <c r="M539" s="57">
        <f t="shared" si="1062"/>
        <v>0</v>
      </c>
      <c r="N539" s="57">
        <f t="shared" ref="N539:O539" si="1063">F539+H539</f>
        <v>0</v>
      </c>
      <c r="O539" s="57">
        <f t="shared" si="1063"/>
        <v>0</v>
      </c>
      <c r="P539" s="58" t="str">
        <f t="shared" si="5"/>
        <v/>
      </c>
      <c r="Q539" s="57">
        <f t="shared" si="6"/>
        <v>0</v>
      </c>
      <c r="R539" s="49"/>
      <c r="S539" s="50"/>
      <c r="T539" s="50"/>
      <c r="U539" s="50"/>
      <c r="V539" s="50"/>
      <c r="W539" s="50"/>
      <c r="X539" s="50"/>
      <c r="Y539" s="50"/>
      <c r="Z539" s="50"/>
      <c r="AA539" s="50"/>
    </row>
    <row r="540" ht="18.75" customHeight="1">
      <c r="A540" s="41"/>
      <c r="B540" s="52"/>
      <c r="C540" s="53"/>
      <c r="D540" s="54" t="str">
        <f t="shared" si="204"/>
        <v/>
      </c>
      <c r="E540" s="55" t="str">
        <f t="shared" si="205"/>
        <v/>
      </c>
      <c r="F540" s="56"/>
      <c r="G540" s="56"/>
      <c r="H540" s="57">
        <f>SUMIF('Nhập'!$J$11:$J$19999,$C540,'Nhập'!$M$11:$M$19999)</f>
        <v>0</v>
      </c>
      <c r="I540" s="57">
        <f>SUMIF('Nhập'!$J$11:$J$19999,$C540,'Nhập'!$O$11:$O$19999)</f>
        <v>0</v>
      </c>
      <c r="J540" s="57">
        <f>SUMIF(Xuat!$I$11:$I$19999,$C540,Xuat!$K$11:$K$19999)</f>
        <v>0</v>
      </c>
      <c r="K540" s="57">
        <f>SUMIF(Xuat!$I$11:$I$19999,$C540,Xuat!$K$11:$K$19999)</f>
        <v>0</v>
      </c>
      <c r="L540" s="57">
        <f t="shared" ref="L540:M540" si="1064">F540+H540-J540</f>
        <v>0</v>
      </c>
      <c r="M540" s="57">
        <f t="shared" si="1064"/>
        <v>0</v>
      </c>
      <c r="N540" s="57">
        <f t="shared" ref="N540:O540" si="1065">F540+H540</f>
        <v>0</v>
      </c>
      <c r="O540" s="57">
        <f t="shared" si="1065"/>
        <v>0</v>
      </c>
      <c r="P540" s="58" t="str">
        <f t="shared" si="5"/>
        <v/>
      </c>
      <c r="Q540" s="57">
        <f t="shared" si="6"/>
        <v>0</v>
      </c>
      <c r="R540" s="49"/>
      <c r="S540" s="50"/>
      <c r="T540" s="50"/>
      <c r="U540" s="50"/>
      <c r="V540" s="50"/>
      <c r="W540" s="50"/>
      <c r="X540" s="50"/>
      <c r="Y540" s="50"/>
      <c r="Z540" s="50"/>
      <c r="AA540" s="50"/>
    </row>
    <row r="541" ht="18.75" customHeight="1">
      <c r="A541" s="41"/>
      <c r="B541" s="52"/>
      <c r="C541" s="53"/>
      <c r="D541" s="54" t="str">
        <f t="shared" si="204"/>
        <v/>
      </c>
      <c r="E541" s="55" t="str">
        <f t="shared" si="205"/>
        <v/>
      </c>
      <c r="F541" s="56"/>
      <c r="G541" s="56"/>
      <c r="H541" s="57">
        <f>SUMIF('Nhập'!$J$11:$J$19999,$C541,'Nhập'!$M$11:$M$19999)</f>
        <v>0</v>
      </c>
      <c r="I541" s="57">
        <f>SUMIF('Nhập'!$J$11:$J$19999,$C541,'Nhập'!$O$11:$O$19999)</f>
        <v>0</v>
      </c>
      <c r="J541" s="57">
        <f>SUMIF(Xuat!$I$11:$I$19999,$C541,Xuat!$K$11:$K$19999)</f>
        <v>0</v>
      </c>
      <c r="K541" s="57">
        <f>SUMIF(Xuat!$I$11:$I$19999,$C541,Xuat!$K$11:$K$19999)</f>
        <v>0</v>
      </c>
      <c r="L541" s="57">
        <f t="shared" ref="L541:M541" si="1066">F541+H541-J541</f>
        <v>0</v>
      </c>
      <c r="M541" s="57">
        <f t="shared" si="1066"/>
        <v>0</v>
      </c>
      <c r="N541" s="57">
        <f t="shared" ref="N541:O541" si="1067">F541+H541</f>
        <v>0</v>
      </c>
      <c r="O541" s="57">
        <f t="shared" si="1067"/>
        <v>0</v>
      </c>
      <c r="P541" s="58" t="str">
        <f t="shared" si="5"/>
        <v/>
      </c>
      <c r="Q541" s="57">
        <f t="shared" si="6"/>
        <v>0</v>
      </c>
      <c r="R541" s="49"/>
      <c r="S541" s="50"/>
      <c r="T541" s="50"/>
      <c r="U541" s="50"/>
      <c r="V541" s="50"/>
      <c r="W541" s="50"/>
      <c r="X541" s="50"/>
      <c r="Y541" s="50"/>
      <c r="Z541" s="50"/>
      <c r="AA541" s="50"/>
    </row>
    <row r="542" ht="18.75" customHeight="1">
      <c r="A542" s="41"/>
      <c r="B542" s="52"/>
      <c r="C542" s="53"/>
      <c r="D542" s="54" t="str">
        <f t="shared" si="204"/>
        <v/>
      </c>
      <c r="E542" s="55" t="str">
        <f t="shared" si="205"/>
        <v/>
      </c>
      <c r="F542" s="56"/>
      <c r="G542" s="56"/>
      <c r="H542" s="57">
        <f>SUMIF('Nhập'!$J$11:$J$19999,$C542,'Nhập'!$M$11:$M$19999)</f>
        <v>0</v>
      </c>
      <c r="I542" s="57">
        <f>SUMIF('Nhập'!$J$11:$J$19999,$C542,'Nhập'!$O$11:$O$19999)</f>
        <v>0</v>
      </c>
      <c r="J542" s="57">
        <f>SUMIF(Xuat!$I$11:$I$19999,$C542,Xuat!$K$11:$K$19999)</f>
        <v>0</v>
      </c>
      <c r="K542" s="57">
        <f>SUMIF(Xuat!$I$11:$I$19999,$C542,Xuat!$K$11:$K$19999)</f>
        <v>0</v>
      </c>
      <c r="L542" s="57">
        <f t="shared" ref="L542:M542" si="1068">F542+H542-J542</f>
        <v>0</v>
      </c>
      <c r="M542" s="57">
        <f t="shared" si="1068"/>
        <v>0</v>
      </c>
      <c r="N542" s="57">
        <f t="shared" ref="N542:O542" si="1069">F542+H542</f>
        <v>0</v>
      </c>
      <c r="O542" s="57">
        <f t="shared" si="1069"/>
        <v>0</v>
      </c>
      <c r="P542" s="58" t="str">
        <f t="shared" si="5"/>
        <v/>
      </c>
      <c r="Q542" s="57">
        <f t="shared" si="6"/>
        <v>0</v>
      </c>
      <c r="R542" s="49"/>
      <c r="S542" s="50"/>
      <c r="T542" s="50"/>
      <c r="U542" s="50"/>
      <c r="V542" s="50"/>
      <c r="W542" s="50"/>
      <c r="X542" s="50"/>
      <c r="Y542" s="50"/>
      <c r="Z542" s="50"/>
      <c r="AA542" s="50"/>
    </row>
    <row r="543" ht="18.75" customHeight="1">
      <c r="A543" s="41"/>
      <c r="B543" s="52"/>
      <c r="C543" s="53"/>
      <c r="D543" s="54" t="str">
        <f t="shared" si="204"/>
        <v/>
      </c>
      <c r="E543" s="55" t="str">
        <f t="shared" si="205"/>
        <v/>
      </c>
      <c r="F543" s="56"/>
      <c r="G543" s="56"/>
      <c r="H543" s="57">
        <f>SUMIF('Nhập'!$J$11:$J$19999,$C543,'Nhập'!$M$11:$M$19999)</f>
        <v>0</v>
      </c>
      <c r="I543" s="57">
        <f>SUMIF('Nhập'!$J$11:$J$19999,$C543,'Nhập'!$O$11:$O$19999)</f>
        <v>0</v>
      </c>
      <c r="J543" s="57">
        <f>SUMIF(Xuat!$I$11:$I$19999,$C543,Xuat!$K$11:$K$19999)</f>
        <v>0</v>
      </c>
      <c r="K543" s="57">
        <f>SUMIF(Xuat!$I$11:$I$19999,$C543,Xuat!$K$11:$K$19999)</f>
        <v>0</v>
      </c>
      <c r="L543" s="57">
        <f t="shared" ref="L543:M543" si="1070">F543+H543-J543</f>
        <v>0</v>
      </c>
      <c r="M543" s="57">
        <f t="shared" si="1070"/>
        <v>0</v>
      </c>
      <c r="N543" s="57">
        <f t="shared" ref="N543:O543" si="1071">F543+H543</f>
        <v>0</v>
      </c>
      <c r="O543" s="57">
        <f t="shared" si="1071"/>
        <v>0</v>
      </c>
      <c r="P543" s="58" t="str">
        <f t="shared" si="5"/>
        <v/>
      </c>
      <c r="Q543" s="57">
        <f t="shared" si="6"/>
        <v>0</v>
      </c>
      <c r="R543" s="49"/>
      <c r="S543" s="50"/>
      <c r="T543" s="50"/>
      <c r="U543" s="50"/>
      <c r="V543" s="50"/>
      <c r="W543" s="50"/>
      <c r="X543" s="50"/>
      <c r="Y543" s="50"/>
      <c r="Z543" s="50"/>
      <c r="AA543" s="50"/>
    </row>
    <row r="544" ht="18.75" customHeight="1">
      <c r="A544" s="41"/>
      <c r="B544" s="52"/>
      <c r="C544" s="53"/>
      <c r="D544" s="54" t="str">
        <f t="shared" si="204"/>
        <v/>
      </c>
      <c r="E544" s="55" t="str">
        <f t="shared" si="205"/>
        <v/>
      </c>
      <c r="F544" s="56"/>
      <c r="G544" s="56"/>
      <c r="H544" s="57">
        <f>SUMIF('Nhập'!$J$11:$J$19999,$C544,'Nhập'!$M$11:$M$19999)</f>
        <v>0</v>
      </c>
      <c r="I544" s="57">
        <f>SUMIF('Nhập'!$J$11:$J$19999,$C544,'Nhập'!$O$11:$O$19999)</f>
        <v>0</v>
      </c>
      <c r="J544" s="57">
        <f>SUMIF(Xuat!$I$11:$I$19999,$C544,Xuat!$K$11:$K$19999)</f>
        <v>0</v>
      </c>
      <c r="K544" s="57">
        <f>SUMIF(Xuat!$I$11:$I$19999,$C544,Xuat!$K$11:$K$19999)</f>
        <v>0</v>
      </c>
      <c r="L544" s="57">
        <f t="shared" ref="L544:M544" si="1072">F544+H544-J544</f>
        <v>0</v>
      </c>
      <c r="M544" s="57">
        <f t="shared" si="1072"/>
        <v>0</v>
      </c>
      <c r="N544" s="57">
        <f t="shared" ref="N544:O544" si="1073">F544+H544</f>
        <v>0</v>
      </c>
      <c r="O544" s="57">
        <f t="shared" si="1073"/>
        <v>0</v>
      </c>
      <c r="P544" s="58" t="str">
        <f t="shared" si="5"/>
        <v/>
      </c>
      <c r="Q544" s="57">
        <f t="shared" si="6"/>
        <v>0</v>
      </c>
      <c r="R544" s="49"/>
      <c r="S544" s="50"/>
      <c r="T544" s="50"/>
      <c r="U544" s="50"/>
      <c r="V544" s="50"/>
      <c r="W544" s="50"/>
      <c r="X544" s="50"/>
      <c r="Y544" s="50"/>
      <c r="Z544" s="50"/>
      <c r="AA544" s="50"/>
    </row>
    <row r="545" ht="18.75" customHeight="1">
      <c r="A545" s="41"/>
      <c r="B545" s="52"/>
      <c r="C545" s="53"/>
      <c r="D545" s="54" t="str">
        <f t="shared" si="204"/>
        <v/>
      </c>
      <c r="E545" s="55" t="str">
        <f t="shared" si="205"/>
        <v/>
      </c>
      <c r="F545" s="56"/>
      <c r="G545" s="56"/>
      <c r="H545" s="57">
        <f>SUMIF('Nhập'!$J$11:$J$19999,$C545,'Nhập'!$M$11:$M$19999)</f>
        <v>0</v>
      </c>
      <c r="I545" s="57">
        <f>SUMIF('Nhập'!$J$11:$J$19999,$C545,'Nhập'!$O$11:$O$19999)</f>
        <v>0</v>
      </c>
      <c r="J545" s="57">
        <f>SUMIF(Xuat!$I$11:$I$19999,$C545,Xuat!$K$11:$K$19999)</f>
        <v>0</v>
      </c>
      <c r="K545" s="57">
        <f>SUMIF(Xuat!$I$11:$I$19999,$C545,Xuat!$K$11:$K$19999)</f>
        <v>0</v>
      </c>
      <c r="L545" s="57">
        <f t="shared" ref="L545:M545" si="1074">F545+H545-J545</f>
        <v>0</v>
      </c>
      <c r="M545" s="57">
        <f t="shared" si="1074"/>
        <v>0</v>
      </c>
      <c r="N545" s="57">
        <f t="shared" ref="N545:O545" si="1075">F545+H545</f>
        <v>0</v>
      </c>
      <c r="O545" s="57">
        <f t="shared" si="1075"/>
        <v>0</v>
      </c>
      <c r="P545" s="58" t="str">
        <f t="shared" si="5"/>
        <v/>
      </c>
      <c r="Q545" s="57">
        <f t="shared" si="6"/>
        <v>0</v>
      </c>
      <c r="R545" s="49"/>
      <c r="S545" s="50"/>
      <c r="T545" s="50"/>
      <c r="U545" s="50"/>
      <c r="V545" s="50"/>
      <c r="W545" s="50"/>
      <c r="X545" s="50"/>
      <c r="Y545" s="50"/>
      <c r="Z545" s="50"/>
      <c r="AA545" s="50"/>
    </row>
    <row r="546" ht="18.75" customHeight="1">
      <c r="A546" s="41"/>
      <c r="B546" s="52"/>
      <c r="C546" s="53"/>
      <c r="D546" s="54" t="str">
        <f t="shared" si="204"/>
        <v/>
      </c>
      <c r="E546" s="55" t="str">
        <f t="shared" si="205"/>
        <v/>
      </c>
      <c r="F546" s="56"/>
      <c r="G546" s="56"/>
      <c r="H546" s="57">
        <f>SUMIF('Nhập'!$J$11:$J$19999,$C546,'Nhập'!$M$11:$M$19999)</f>
        <v>0</v>
      </c>
      <c r="I546" s="57">
        <f>SUMIF('Nhập'!$J$11:$J$19999,$C546,'Nhập'!$O$11:$O$19999)</f>
        <v>0</v>
      </c>
      <c r="J546" s="57">
        <f>SUMIF(Xuat!$I$11:$I$19999,$C546,Xuat!$K$11:$K$19999)</f>
        <v>0</v>
      </c>
      <c r="K546" s="57">
        <f>SUMIF(Xuat!$I$11:$I$19999,$C546,Xuat!$K$11:$K$19999)</f>
        <v>0</v>
      </c>
      <c r="L546" s="57">
        <f t="shared" ref="L546:M546" si="1076">F546+H546-J546</f>
        <v>0</v>
      </c>
      <c r="M546" s="57">
        <f t="shared" si="1076"/>
        <v>0</v>
      </c>
      <c r="N546" s="57">
        <f t="shared" ref="N546:O546" si="1077">F546+H546</f>
        <v>0</v>
      </c>
      <c r="O546" s="57">
        <f t="shared" si="1077"/>
        <v>0</v>
      </c>
      <c r="P546" s="58" t="str">
        <f t="shared" si="5"/>
        <v/>
      </c>
      <c r="Q546" s="57">
        <f t="shared" si="6"/>
        <v>0</v>
      </c>
      <c r="R546" s="49"/>
      <c r="S546" s="50"/>
      <c r="T546" s="50"/>
      <c r="U546" s="50"/>
      <c r="V546" s="50"/>
      <c r="W546" s="50"/>
      <c r="X546" s="50"/>
      <c r="Y546" s="50"/>
      <c r="Z546" s="50"/>
      <c r="AA546" s="50"/>
    </row>
    <row r="547" ht="18.75" customHeight="1">
      <c r="A547" s="41"/>
      <c r="B547" s="52"/>
      <c r="C547" s="53"/>
      <c r="D547" s="54" t="str">
        <f t="shared" si="204"/>
        <v/>
      </c>
      <c r="E547" s="55" t="str">
        <f t="shared" si="205"/>
        <v/>
      </c>
      <c r="F547" s="56"/>
      <c r="G547" s="56"/>
      <c r="H547" s="57">
        <f>SUMIF('Nhập'!$J$11:$J$19999,$C547,'Nhập'!$M$11:$M$19999)</f>
        <v>0</v>
      </c>
      <c r="I547" s="57">
        <f>SUMIF('Nhập'!$J$11:$J$19999,$C547,'Nhập'!$O$11:$O$19999)</f>
        <v>0</v>
      </c>
      <c r="J547" s="57">
        <f>SUMIF(Xuat!$I$11:$I$19999,$C547,Xuat!$K$11:$K$19999)</f>
        <v>0</v>
      </c>
      <c r="K547" s="57">
        <f>SUMIF(Xuat!$I$11:$I$19999,$C547,Xuat!$K$11:$K$19999)</f>
        <v>0</v>
      </c>
      <c r="L547" s="57">
        <f t="shared" ref="L547:M547" si="1078">F547+H547-J547</f>
        <v>0</v>
      </c>
      <c r="M547" s="57">
        <f t="shared" si="1078"/>
        <v>0</v>
      </c>
      <c r="N547" s="57">
        <f t="shared" ref="N547:O547" si="1079">F547+H547</f>
        <v>0</v>
      </c>
      <c r="O547" s="57">
        <f t="shared" si="1079"/>
        <v>0</v>
      </c>
      <c r="P547" s="58" t="str">
        <f t="shared" si="5"/>
        <v/>
      </c>
      <c r="Q547" s="57">
        <f t="shared" si="6"/>
        <v>0</v>
      </c>
      <c r="R547" s="49"/>
      <c r="S547" s="50"/>
      <c r="T547" s="50"/>
      <c r="U547" s="50"/>
      <c r="V547" s="50"/>
      <c r="W547" s="50"/>
      <c r="X547" s="50"/>
      <c r="Y547" s="50"/>
      <c r="Z547" s="50"/>
      <c r="AA547" s="50"/>
    </row>
    <row r="548" ht="18.75" customHeight="1">
      <c r="A548" s="41"/>
      <c r="B548" s="52"/>
      <c r="C548" s="53"/>
      <c r="D548" s="54" t="str">
        <f t="shared" si="204"/>
        <v/>
      </c>
      <c r="E548" s="55" t="str">
        <f t="shared" si="205"/>
        <v/>
      </c>
      <c r="F548" s="56"/>
      <c r="G548" s="56"/>
      <c r="H548" s="57">
        <f>SUMIF('Nhập'!$J$11:$J$19999,$C548,'Nhập'!$M$11:$M$19999)</f>
        <v>0</v>
      </c>
      <c r="I548" s="57">
        <f>SUMIF('Nhập'!$J$11:$J$19999,$C548,'Nhập'!$O$11:$O$19999)</f>
        <v>0</v>
      </c>
      <c r="J548" s="57">
        <f>SUMIF(Xuat!$I$11:$I$19999,$C548,Xuat!$K$11:$K$19999)</f>
        <v>0</v>
      </c>
      <c r="K548" s="57">
        <f>SUMIF(Xuat!$I$11:$I$19999,$C548,Xuat!$K$11:$K$19999)</f>
        <v>0</v>
      </c>
      <c r="L548" s="57">
        <f t="shared" ref="L548:M548" si="1080">F548+H548-J548</f>
        <v>0</v>
      </c>
      <c r="M548" s="57">
        <f t="shared" si="1080"/>
        <v>0</v>
      </c>
      <c r="N548" s="57">
        <f t="shared" ref="N548:O548" si="1081">F548+H548</f>
        <v>0</v>
      </c>
      <c r="O548" s="57">
        <f t="shared" si="1081"/>
        <v>0</v>
      </c>
      <c r="P548" s="58" t="str">
        <f t="shared" si="5"/>
        <v/>
      </c>
      <c r="Q548" s="57">
        <f t="shared" si="6"/>
        <v>0</v>
      </c>
      <c r="R548" s="49"/>
      <c r="S548" s="50"/>
      <c r="T548" s="50"/>
      <c r="U548" s="50"/>
      <c r="V548" s="50"/>
      <c r="W548" s="50"/>
      <c r="X548" s="50"/>
      <c r="Y548" s="50"/>
      <c r="Z548" s="50"/>
      <c r="AA548" s="50"/>
    </row>
    <row r="549" ht="18.75" customHeight="1">
      <c r="A549" s="41"/>
      <c r="B549" s="52"/>
      <c r="C549" s="53"/>
      <c r="D549" s="54" t="str">
        <f t="shared" si="204"/>
        <v/>
      </c>
      <c r="E549" s="55" t="str">
        <f t="shared" si="205"/>
        <v/>
      </c>
      <c r="F549" s="56"/>
      <c r="G549" s="56"/>
      <c r="H549" s="57">
        <f>SUMIF('Nhập'!$J$11:$J$19999,$C549,'Nhập'!$M$11:$M$19999)</f>
        <v>0</v>
      </c>
      <c r="I549" s="57">
        <f>SUMIF('Nhập'!$J$11:$J$19999,$C549,'Nhập'!$O$11:$O$19999)</f>
        <v>0</v>
      </c>
      <c r="J549" s="57">
        <f>SUMIF(Xuat!$I$11:$I$19999,$C549,Xuat!$K$11:$K$19999)</f>
        <v>0</v>
      </c>
      <c r="K549" s="57">
        <f>SUMIF(Xuat!$I$11:$I$19999,$C549,Xuat!$K$11:$K$19999)</f>
        <v>0</v>
      </c>
      <c r="L549" s="57">
        <f t="shared" ref="L549:M549" si="1082">F549+H549-J549</f>
        <v>0</v>
      </c>
      <c r="M549" s="57">
        <f t="shared" si="1082"/>
        <v>0</v>
      </c>
      <c r="N549" s="57">
        <f t="shared" ref="N549:O549" si="1083">F549+H549</f>
        <v>0</v>
      </c>
      <c r="O549" s="57">
        <f t="shared" si="1083"/>
        <v>0</v>
      </c>
      <c r="P549" s="58" t="str">
        <f t="shared" si="5"/>
        <v/>
      </c>
      <c r="Q549" s="57">
        <f t="shared" si="6"/>
        <v>0</v>
      </c>
      <c r="R549" s="49"/>
      <c r="S549" s="50"/>
      <c r="T549" s="50"/>
      <c r="U549" s="50"/>
      <c r="V549" s="50"/>
      <c r="W549" s="50"/>
      <c r="X549" s="50"/>
      <c r="Y549" s="50"/>
      <c r="Z549" s="50"/>
      <c r="AA549" s="50"/>
    </row>
    <row r="550" ht="18.75" customHeight="1">
      <c r="A550" s="41"/>
      <c r="B550" s="52"/>
      <c r="C550" s="53"/>
      <c r="D550" s="54" t="str">
        <f t="shared" si="204"/>
        <v/>
      </c>
      <c r="E550" s="55" t="str">
        <f t="shared" si="205"/>
        <v/>
      </c>
      <c r="F550" s="56"/>
      <c r="G550" s="56"/>
      <c r="H550" s="57">
        <f>SUMIF('Nhập'!$J$11:$J$19999,$C550,'Nhập'!$M$11:$M$19999)</f>
        <v>0</v>
      </c>
      <c r="I550" s="57">
        <f>SUMIF('Nhập'!$J$11:$J$19999,$C550,'Nhập'!$O$11:$O$19999)</f>
        <v>0</v>
      </c>
      <c r="J550" s="57">
        <f>SUMIF(Xuat!$I$11:$I$19999,$C550,Xuat!$K$11:$K$19999)</f>
        <v>0</v>
      </c>
      <c r="K550" s="57">
        <f>SUMIF(Xuat!$I$11:$I$19999,$C550,Xuat!$K$11:$K$19999)</f>
        <v>0</v>
      </c>
      <c r="L550" s="57">
        <f t="shared" ref="L550:M550" si="1084">F550+H550-J550</f>
        <v>0</v>
      </c>
      <c r="M550" s="57">
        <f t="shared" si="1084"/>
        <v>0</v>
      </c>
      <c r="N550" s="57">
        <f t="shared" ref="N550:O550" si="1085">F550+H550</f>
        <v>0</v>
      </c>
      <c r="O550" s="57">
        <f t="shared" si="1085"/>
        <v>0</v>
      </c>
      <c r="P550" s="58" t="str">
        <f t="shared" si="5"/>
        <v/>
      </c>
      <c r="Q550" s="57">
        <f t="shared" si="6"/>
        <v>0</v>
      </c>
      <c r="R550" s="49"/>
      <c r="S550" s="50"/>
      <c r="T550" s="50"/>
      <c r="U550" s="50"/>
      <c r="V550" s="50"/>
      <c r="W550" s="50"/>
      <c r="X550" s="50"/>
      <c r="Y550" s="50"/>
      <c r="Z550" s="50"/>
      <c r="AA550" s="50"/>
    </row>
    <row r="551" ht="18.75" customHeight="1">
      <c r="A551" s="41"/>
      <c r="B551" s="52"/>
      <c r="C551" s="53"/>
      <c r="D551" s="54" t="str">
        <f t="shared" si="204"/>
        <v/>
      </c>
      <c r="E551" s="55" t="str">
        <f t="shared" si="205"/>
        <v/>
      </c>
      <c r="F551" s="56"/>
      <c r="G551" s="56"/>
      <c r="H551" s="57">
        <f>SUMIF('Nhập'!$J$11:$J$19999,$C551,'Nhập'!$M$11:$M$19999)</f>
        <v>0</v>
      </c>
      <c r="I551" s="57">
        <f>SUMIF('Nhập'!$J$11:$J$19999,$C551,'Nhập'!$O$11:$O$19999)</f>
        <v>0</v>
      </c>
      <c r="J551" s="57">
        <f>SUMIF(Xuat!$I$11:$I$19999,$C551,Xuat!$K$11:$K$19999)</f>
        <v>0</v>
      </c>
      <c r="K551" s="57">
        <f>SUMIF(Xuat!$I$11:$I$19999,$C551,Xuat!$K$11:$K$19999)</f>
        <v>0</v>
      </c>
      <c r="L551" s="57">
        <f t="shared" ref="L551:M551" si="1086">F551+H551-J551</f>
        <v>0</v>
      </c>
      <c r="M551" s="57">
        <f t="shared" si="1086"/>
        <v>0</v>
      </c>
      <c r="N551" s="57">
        <f t="shared" ref="N551:O551" si="1087">F551+H551</f>
        <v>0</v>
      </c>
      <c r="O551" s="57">
        <f t="shared" si="1087"/>
        <v>0</v>
      </c>
      <c r="P551" s="58" t="str">
        <f t="shared" si="5"/>
        <v/>
      </c>
      <c r="Q551" s="57">
        <f t="shared" si="6"/>
        <v>0</v>
      </c>
      <c r="R551" s="49"/>
      <c r="S551" s="50"/>
      <c r="T551" s="50"/>
      <c r="U551" s="50"/>
      <c r="V551" s="50"/>
      <c r="W551" s="50"/>
      <c r="X551" s="50"/>
      <c r="Y551" s="50"/>
      <c r="Z551" s="50"/>
      <c r="AA551" s="50"/>
    </row>
    <row r="552" ht="18.75" customHeight="1">
      <c r="A552" s="41"/>
      <c r="B552" s="52"/>
      <c r="C552" s="53"/>
      <c r="D552" s="54" t="str">
        <f t="shared" si="204"/>
        <v/>
      </c>
      <c r="E552" s="55" t="str">
        <f t="shared" si="205"/>
        <v/>
      </c>
      <c r="F552" s="56"/>
      <c r="G552" s="56"/>
      <c r="H552" s="57">
        <f>SUMIF('Nhập'!$J$11:$J$19999,$C552,'Nhập'!$M$11:$M$19999)</f>
        <v>0</v>
      </c>
      <c r="I552" s="57">
        <f>SUMIF('Nhập'!$J$11:$J$19999,$C552,'Nhập'!$O$11:$O$19999)</f>
        <v>0</v>
      </c>
      <c r="J552" s="57">
        <f>SUMIF(Xuat!$I$11:$I$19999,$C552,Xuat!$K$11:$K$19999)</f>
        <v>0</v>
      </c>
      <c r="K552" s="57">
        <f>SUMIF(Xuat!$I$11:$I$19999,$C552,Xuat!$K$11:$K$19999)</f>
        <v>0</v>
      </c>
      <c r="L552" s="57">
        <f t="shared" ref="L552:M552" si="1088">F552+H552-J552</f>
        <v>0</v>
      </c>
      <c r="M552" s="57">
        <f t="shared" si="1088"/>
        <v>0</v>
      </c>
      <c r="N552" s="57">
        <f t="shared" ref="N552:O552" si="1089">F552+H552</f>
        <v>0</v>
      </c>
      <c r="O552" s="57">
        <f t="shared" si="1089"/>
        <v>0</v>
      </c>
      <c r="P552" s="58" t="str">
        <f t="shared" si="5"/>
        <v/>
      </c>
      <c r="Q552" s="57">
        <f t="shared" si="6"/>
        <v>0</v>
      </c>
      <c r="R552" s="49"/>
      <c r="S552" s="50"/>
      <c r="T552" s="50"/>
      <c r="U552" s="50"/>
      <c r="V552" s="50"/>
      <c r="W552" s="50"/>
      <c r="X552" s="50"/>
      <c r="Y552" s="50"/>
      <c r="Z552" s="50"/>
      <c r="AA552" s="50"/>
    </row>
    <row r="553" ht="18.75" customHeight="1">
      <c r="A553" s="41"/>
      <c r="B553" s="52"/>
      <c r="C553" s="53"/>
      <c r="D553" s="54" t="str">
        <f t="shared" si="204"/>
        <v/>
      </c>
      <c r="E553" s="55" t="str">
        <f t="shared" si="205"/>
        <v/>
      </c>
      <c r="F553" s="56"/>
      <c r="G553" s="56"/>
      <c r="H553" s="57">
        <f>SUMIF('Nhập'!$J$11:$J$19999,$C553,'Nhập'!$M$11:$M$19999)</f>
        <v>0</v>
      </c>
      <c r="I553" s="57">
        <f>SUMIF('Nhập'!$J$11:$J$19999,$C553,'Nhập'!$O$11:$O$19999)</f>
        <v>0</v>
      </c>
      <c r="J553" s="57">
        <f>SUMIF(Xuat!$I$11:$I$19999,$C553,Xuat!$K$11:$K$19999)</f>
        <v>0</v>
      </c>
      <c r="K553" s="57">
        <f>SUMIF(Xuat!$I$11:$I$19999,$C553,Xuat!$K$11:$K$19999)</f>
        <v>0</v>
      </c>
      <c r="L553" s="57">
        <f t="shared" ref="L553:M553" si="1090">F553+H553-J553</f>
        <v>0</v>
      </c>
      <c r="M553" s="57">
        <f t="shared" si="1090"/>
        <v>0</v>
      </c>
      <c r="N553" s="57">
        <f t="shared" ref="N553:O553" si="1091">F553+H553</f>
        <v>0</v>
      </c>
      <c r="O553" s="57">
        <f t="shared" si="1091"/>
        <v>0</v>
      </c>
      <c r="P553" s="58" t="str">
        <f t="shared" si="5"/>
        <v/>
      </c>
      <c r="Q553" s="57">
        <f t="shared" si="6"/>
        <v>0</v>
      </c>
      <c r="R553" s="49"/>
      <c r="S553" s="50"/>
      <c r="T553" s="50"/>
      <c r="U553" s="50"/>
      <c r="V553" s="50"/>
      <c r="W553" s="50"/>
      <c r="X553" s="50"/>
      <c r="Y553" s="50"/>
      <c r="Z553" s="50"/>
      <c r="AA553" s="50"/>
    </row>
    <row r="554" ht="18.75" customHeight="1">
      <c r="A554" s="41"/>
      <c r="B554" s="52"/>
      <c r="C554" s="53"/>
      <c r="D554" s="54" t="str">
        <f t="shared" si="204"/>
        <v/>
      </c>
      <c r="E554" s="55" t="str">
        <f t="shared" si="205"/>
        <v/>
      </c>
      <c r="F554" s="56"/>
      <c r="G554" s="56"/>
      <c r="H554" s="57">
        <f>SUMIF('Nhập'!$J$11:$J$19999,$C554,'Nhập'!$M$11:$M$19999)</f>
        <v>0</v>
      </c>
      <c r="I554" s="57">
        <f>SUMIF('Nhập'!$J$11:$J$19999,$C554,'Nhập'!$O$11:$O$19999)</f>
        <v>0</v>
      </c>
      <c r="J554" s="57">
        <f>SUMIF(Xuat!$I$11:$I$19999,$C554,Xuat!$K$11:$K$19999)</f>
        <v>0</v>
      </c>
      <c r="K554" s="57">
        <f>SUMIF(Xuat!$I$11:$I$19999,$C554,Xuat!$K$11:$K$19999)</f>
        <v>0</v>
      </c>
      <c r="L554" s="57">
        <f t="shared" ref="L554:M554" si="1092">F554+H554-J554</f>
        <v>0</v>
      </c>
      <c r="M554" s="57">
        <f t="shared" si="1092"/>
        <v>0</v>
      </c>
      <c r="N554" s="57">
        <f t="shared" ref="N554:O554" si="1093">F554+H554</f>
        <v>0</v>
      </c>
      <c r="O554" s="57">
        <f t="shared" si="1093"/>
        <v>0</v>
      </c>
      <c r="P554" s="58" t="str">
        <f t="shared" si="5"/>
        <v/>
      </c>
      <c r="Q554" s="57">
        <f t="shared" si="6"/>
        <v>0</v>
      </c>
      <c r="R554" s="49"/>
      <c r="S554" s="50"/>
      <c r="T554" s="50"/>
      <c r="U554" s="50"/>
      <c r="V554" s="50"/>
      <c r="W554" s="50"/>
      <c r="X554" s="50"/>
      <c r="Y554" s="50"/>
      <c r="Z554" s="50"/>
      <c r="AA554" s="50"/>
    </row>
    <row r="555" ht="18.75" customHeight="1">
      <c r="A555" s="41"/>
      <c r="B555" s="52"/>
      <c r="C555" s="53"/>
      <c r="D555" s="54" t="str">
        <f t="shared" si="204"/>
        <v/>
      </c>
      <c r="E555" s="55" t="str">
        <f t="shared" si="205"/>
        <v/>
      </c>
      <c r="F555" s="56"/>
      <c r="G555" s="56"/>
      <c r="H555" s="57">
        <f>SUMIF('Nhập'!$J$11:$J$19999,$C555,'Nhập'!$M$11:$M$19999)</f>
        <v>0</v>
      </c>
      <c r="I555" s="57">
        <f>SUMIF('Nhập'!$J$11:$J$19999,$C555,'Nhập'!$O$11:$O$19999)</f>
        <v>0</v>
      </c>
      <c r="J555" s="57">
        <f>SUMIF(Xuat!$I$11:$I$19999,$C555,Xuat!$K$11:$K$19999)</f>
        <v>0</v>
      </c>
      <c r="K555" s="57">
        <f>SUMIF(Xuat!$I$11:$I$19999,$C555,Xuat!$K$11:$K$19999)</f>
        <v>0</v>
      </c>
      <c r="L555" s="57">
        <f t="shared" ref="L555:M555" si="1094">F555+H555-J555</f>
        <v>0</v>
      </c>
      <c r="M555" s="57">
        <f t="shared" si="1094"/>
        <v>0</v>
      </c>
      <c r="N555" s="57">
        <f t="shared" ref="N555:O555" si="1095">F555+H555</f>
        <v>0</v>
      </c>
      <c r="O555" s="57">
        <f t="shared" si="1095"/>
        <v>0</v>
      </c>
      <c r="P555" s="58" t="str">
        <f t="shared" si="5"/>
        <v/>
      </c>
      <c r="Q555" s="57">
        <f t="shared" si="6"/>
        <v>0</v>
      </c>
      <c r="R555" s="49"/>
      <c r="S555" s="50"/>
      <c r="T555" s="50"/>
      <c r="U555" s="50"/>
      <c r="V555" s="50"/>
      <c r="W555" s="50"/>
      <c r="X555" s="50"/>
      <c r="Y555" s="50"/>
      <c r="Z555" s="50"/>
      <c r="AA555" s="50"/>
    </row>
    <row r="556" ht="18.75" customHeight="1">
      <c r="A556" s="41"/>
      <c r="B556" s="52"/>
      <c r="C556" s="53"/>
      <c r="D556" s="54" t="str">
        <f t="shared" si="204"/>
        <v/>
      </c>
      <c r="E556" s="55" t="str">
        <f t="shared" si="205"/>
        <v/>
      </c>
      <c r="F556" s="56"/>
      <c r="G556" s="56"/>
      <c r="H556" s="57">
        <f>SUMIF('Nhập'!$J$11:$J$19999,$C556,'Nhập'!$M$11:$M$19999)</f>
        <v>0</v>
      </c>
      <c r="I556" s="57">
        <f>SUMIF('Nhập'!$J$11:$J$19999,$C556,'Nhập'!$O$11:$O$19999)</f>
        <v>0</v>
      </c>
      <c r="J556" s="57">
        <f>SUMIF(Xuat!$I$11:$I$19999,$C556,Xuat!$K$11:$K$19999)</f>
        <v>0</v>
      </c>
      <c r="K556" s="57">
        <f>SUMIF(Xuat!$I$11:$I$19999,$C556,Xuat!$K$11:$K$19999)</f>
        <v>0</v>
      </c>
      <c r="L556" s="57">
        <f t="shared" ref="L556:M556" si="1096">F556+H556-J556</f>
        <v>0</v>
      </c>
      <c r="M556" s="57">
        <f t="shared" si="1096"/>
        <v>0</v>
      </c>
      <c r="N556" s="57">
        <f t="shared" ref="N556:O556" si="1097">F556+H556</f>
        <v>0</v>
      </c>
      <c r="O556" s="57">
        <f t="shared" si="1097"/>
        <v>0</v>
      </c>
      <c r="P556" s="58" t="str">
        <f t="shared" si="5"/>
        <v/>
      </c>
      <c r="Q556" s="57">
        <f t="shared" si="6"/>
        <v>0</v>
      </c>
      <c r="R556" s="49"/>
      <c r="S556" s="50"/>
      <c r="T556" s="50"/>
      <c r="U556" s="50"/>
      <c r="V556" s="50"/>
      <c r="W556" s="50"/>
      <c r="X556" s="50"/>
      <c r="Y556" s="50"/>
      <c r="Z556" s="50"/>
      <c r="AA556" s="50"/>
    </row>
    <row r="557" ht="18.75" customHeight="1">
      <c r="A557" s="41"/>
      <c r="B557" s="52"/>
      <c r="C557" s="53"/>
      <c r="D557" s="54" t="str">
        <f t="shared" si="204"/>
        <v/>
      </c>
      <c r="E557" s="55" t="str">
        <f t="shared" si="205"/>
        <v/>
      </c>
      <c r="F557" s="56"/>
      <c r="G557" s="56"/>
      <c r="H557" s="57">
        <f>SUMIF('Nhập'!$J$11:$J$19999,$C557,'Nhập'!$M$11:$M$19999)</f>
        <v>0</v>
      </c>
      <c r="I557" s="57">
        <f>SUMIF('Nhập'!$J$11:$J$19999,$C557,'Nhập'!$O$11:$O$19999)</f>
        <v>0</v>
      </c>
      <c r="J557" s="57">
        <f>SUMIF(Xuat!$I$11:$I$19999,$C557,Xuat!$K$11:$K$19999)</f>
        <v>0</v>
      </c>
      <c r="K557" s="57">
        <f>SUMIF(Xuat!$I$11:$I$19999,$C557,Xuat!$K$11:$K$19999)</f>
        <v>0</v>
      </c>
      <c r="L557" s="57">
        <f t="shared" ref="L557:M557" si="1098">F557+H557-J557</f>
        <v>0</v>
      </c>
      <c r="M557" s="57">
        <f t="shared" si="1098"/>
        <v>0</v>
      </c>
      <c r="N557" s="57">
        <f t="shared" ref="N557:O557" si="1099">F557+H557</f>
        <v>0</v>
      </c>
      <c r="O557" s="57">
        <f t="shared" si="1099"/>
        <v>0</v>
      </c>
      <c r="P557" s="58" t="str">
        <f t="shared" si="5"/>
        <v/>
      </c>
      <c r="Q557" s="57">
        <f t="shared" si="6"/>
        <v>0</v>
      </c>
      <c r="R557" s="49"/>
      <c r="S557" s="50"/>
      <c r="T557" s="50"/>
      <c r="U557" s="50"/>
      <c r="V557" s="50"/>
      <c r="W557" s="50"/>
      <c r="X557" s="50"/>
      <c r="Y557" s="50"/>
      <c r="Z557" s="50"/>
      <c r="AA557" s="50"/>
    </row>
    <row r="558" ht="18.75" customHeight="1">
      <c r="A558" s="41"/>
      <c r="B558" s="52"/>
      <c r="C558" s="53"/>
      <c r="D558" s="54" t="str">
        <f t="shared" si="204"/>
        <v/>
      </c>
      <c r="E558" s="55" t="str">
        <f t="shared" si="205"/>
        <v/>
      </c>
      <c r="F558" s="56"/>
      <c r="G558" s="56"/>
      <c r="H558" s="57">
        <f>SUMIF('Nhập'!$J$11:$J$19999,$C558,'Nhập'!$M$11:$M$19999)</f>
        <v>0</v>
      </c>
      <c r="I558" s="57">
        <f>SUMIF('Nhập'!$J$11:$J$19999,$C558,'Nhập'!$O$11:$O$19999)</f>
        <v>0</v>
      </c>
      <c r="J558" s="57">
        <f>SUMIF(Xuat!$I$11:$I$19999,$C558,Xuat!$K$11:$K$19999)</f>
        <v>0</v>
      </c>
      <c r="K558" s="57">
        <f>SUMIF(Xuat!$I$11:$I$19999,$C558,Xuat!$K$11:$K$19999)</f>
        <v>0</v>
      </c>
      <c r="L558" s="57">
        <f t="shared" ref="L558:M558" si="1100">F558+H558-J558</f>
        <v>0</v>
      </c>
      <c r="M558" s="57">
        <f t="shared" si="1100"/>
        <v>0</v>
      </c>
      <c r="N558" s="57">
        <f t="shared" ref="N558:O558" si="1101">F558+H558</f>
        <v>0</v>
      </c>
      <c r="O558" s="57">
        <f t="shared" si="1101"/>
        <v>0</v>
      </c>
      <c r="P558" s="58" t="str">
        <f t="shared" si="5"/>
        <v/>
      </c>
      <c r="Q558" s="57">
        <f t="shared" si="6"/>
        <v>0</v>
      </c>
      <c r="R558" s="49"/>
      <c r="S558" s="50"/>
      <c r="T558" s="50"/>
      <c r="U558" s="50"/>
      <c r="V558" s="50"/>
      <c r="W558" s="50"/>
      <c r="X558" s="50"/>
      <c r="Y558" s="50"/>
      <c r="Z558" s="50"/>
      <c r="AA558" s="50"/>
    </row>
    <row r="559" ht="18.75" customHeight="1">
      <c r="A559" s="41"/>
      <c r="B559" s="52"/>
      <c r="C559" s="53"/>
      <c r="D559" s="54" t="str">
        <f t="shared" si="204"/>
        <v/>
      </c>
      <c r="E559" s="55" t="str">
        <f t="shared" si="205"/>
        <v/>
      </c>
      <c r="F559" s="56"/>
      <c r="G559" s="56"/>
      <c r="H559" s="57">
        <f>SUMIF('Nhập'!$J$11:$J$19999,$C559,'Nhập'!$M$11:$M$19999)</f>
        <v>0</v>
      </c>
      <c r="I559" s="57">
        <f>SUMIF('Nhập'!$J$11:$J$19999,$C559,'Nhập'!$O$11:$O$19999)</f>
        <v>0</v>
      </c>
      <c r="J559" s="57">
        <f>SUMIF(Xuat!$I$11:$I$19999,$C559,Xuat!$K$11:$K$19999)</f>
        <v>0</v>
      </c>
      <c r="K559" s="57">
        <f>SUMIF(Xuat!$I$11:$I$19999,$C559,Xuat!$K$11:$K$19999)</f>
        <v>0</v>
      </c>
      <c r="L559" s="57">
        <f t="shared" ref="L559:M559" si="1102">F559+H559-J559</f>
        <v>0</v>
      </c>
      <c r="M559" s="57">
        <f t="shared" si="1102"/>
        <v>0</v>
      </c>
      <c r="N559" s="57">
        <f t="shared" ref="N559:O559" si="1103">F559+H559</f>
        <v>0</v>
      </c>
      <c r="O559" s="57">
        <f t="shared" si="1103"/>
        <v>0</v>
      </c>
      <c r="P559" s="58" t="str">
        <f t="shared" si="5"/>
        <v/>
      </c>
      <c r="Q559" s="57">
        <f t="shared" si="6"/>
        <v>0</v>
      </c>
      <c r="R559" s="49"/>
      <c r="S559" s="50"/>
      <c r="T559" s="50"/>
      <c r="U559" s="50"/>
      <c r="V559" s="50"/>
      <c r="W559" s="50"/>
      <c r="X559" s="50"/>
      <c r="Y559" s="50"/>
      <c r="Z559" s="50"/>
      <c r="AA559" s="50"/>
    </row>
    <row r="560" ht="18.75" customHeight="1">
      <c r="A560" s="41"/>
      <c r="B560" s="52"/>
      <c r="C560" s="53"/>
      <c r="D560" s="54" t="str">
        <f t="shared" si="204"/>
        <v/>
      </c>
      <c r="E560" s="55" t="str">
        <f t="shared" si="205"/>
        <v/>
      </c>
      <c r="F560" s="56"/>
      <c r="G560" s="56"/>
      <c r="H560" s="57">
        <f>SUMIF('Nhập'!$J$11:$J$19999,$C560,'Nhập'!$M$11:$M$19999)</f>
        <v>0</v>
      </c>
      <c r="I560" s="57">
        <f>SUMIF('Nhập'!$J$11:$J$19999,$C560,'Nhập'!$O$11:$O$19999)</f>
        <v>0</v>
      </c>
      <c r="J560" s="57">
        <f>SUMIF(Xuat!$I$11:$I$19999,$C560,Xuat!$K$11:$K$19999)</f>
        <v>0</v>
      </c>
      <c r="K560" s="57">
        <f>SUMIF(Xuat!$I$11:$I$19999,$C560,Xuat!$K$11:$K$19999)</f>
        <v>0</v>
      </c>
      <c r="L560" s="57">
        <f t="shared" ref="L560:M560" si="1104">F560+H560-J560</f>
        <v>0</v>
      </c>
      <c r="M560" s="57">
        <f t="shared" si="1104"/>
        <v>0</v>
      </c>
      <c r="N560" s="57">
        <f t="shared" ref="N560:O560" si="1105">F560+H560</f>
        <v>0</v>
      </c>
      <c r="O560" s="57">
        <f t="shared" si="1105"/>
        <v>0</v>
      </c>
      <c r="P560" s="58" t="str">
        <f t="shared" si="5"/>
        <v/>
      </c>
      <c r="Q560" s="57">
        <f t="shared" si="6"/>
        <v>0</v>
      </c>
      <c r="R560" s="49"/>
      <c r="S560" s="50"/>
      <c r="T560" s="50"/>
      <c r="U560" s="50"/>
      <c r="V560" s="50"/>
      <c r="W560" s="50"/>
      <c r="X560" s="50"/>
      <c r="Y560" s="50"/>
      <c r="Z560" s="50"/>
      <c r="AA560" s="50"/>
    </row>
    <row r="561" ht="18.75" customHeight="1">
      <c r="A561" s="41"/>
      <c r="B561" s="52"/>
      <c r="C561" s="53"/>
      <c r="D561" s="54" t="str">
        <f t="shared" si="204"/>
        <v/>
      </c>
      <c r="E561" s="55" t="str">
        <f t="shared" si="205"/>
        <v/>
      </c>
      <c r="F561" s="56"/>
      <c r="G561" s="56"/>
      <c r="H561" s="57">
        <f>SUMIF('Nhập'!$J$11:$J$19999,$C561,'Nhập'!$M$11:$M$19999)</f>
        <v>0</v>
      </c>
      <c r="I561" s="57">
        <f>SUMIF('Nhập'!$J$11:$J$19999,$C561,'Nhập'!$O$11:$O$19999)</f>
        <v>0</v>
      </c>
      <c r="J561" s="57">
        <f>SUMIF(Xuat!$I$11:$I$19999,$C561,Xuat!$K$11:$K$19999)</f>
        <v>0</v>
      </c>
      <c r="K561" s="57">
        <f>SUMIF(Xuat!$I$11:$I$19999,$C561,Xuat!$K$11:$K$19999)</f>
        <v>0</v>
      </c>
      <c r="L561" s="57">
        <f t="shared" ref="L561:M561" si="1106">F561+H561-J561</f>
        <v>0</v>
      </c>
      <c r="M561" s="57">
        <f t="shared" si="1106"/>
        <v>0</v>
      </c>
      <c r="N561" s="57">
        <f t="shared" ref="N561:O561" si="1107">F561+H561</f>
        <v>0</v>
      </c>
      <c r="O561" s="57">
        <f t="shared" si="1107"/>
        <v>0</v>
      </c>
      <c r="P561" s="58" t="str">
        <f t="shared" si="5"/>
        <v/>
      </c>
      <c r="Q561" s="57">
        <f t="shared" si="6"/>
        <v>0</v>
      </c>
      <c r="R561" s="49"/>
      <c r="S561" s="50"/>
      <c r="T561" s="50"/>
      <c r="U561" s="50"/>
      <c r="V561" s="50"/>
      <c r="W561" s="50"/>
      <c r="X561" s="50"/>
      <c r="Y561" s="50"/>
      <c r="Z561" s="50"/>
      <c r="AA561" s="50"/>
    </row>
    <row r="562" ht="18.75" customHeight="1">
      <c r="A562" s="41"/>
      <c r="B562" s="52"/>
      <c r="C562" s="53"/>
      <c r="D562" s="54" t="str">
        <f t="shared" si="204"/>
        <v/>
      </c>
      <c r="E562" s="55" t="str">
        <f t="shared" si="205"/>
        <v/>
      </c>
      <c r="F562" s="56"/>
      <c r="G562" s="56"/>
      <c r="H562" s="57">
        <f>SUMIF('Nhập'!$J$11:$J$19999,$C562,'Nhập'!$M$11:$M$19999)</f>
        <v>0</v>
      </c>
      <c r="I562" s="57">
        <f>SUMIF('Nhập'!$J$11:$J$19999,$C562,'Nhập'!$O$11:$O$19999)</f>
        <v>0</v>
      </c>
      <c r="J562" s="57">
        <f>SUMIF(Xuat!$I$11:$I$19999,$C562,Xuat!$K$11:$K$19999)</f>
        <v>0</v>
      </c>
      <c r="K562" s="57">
        <f>SUMIF(Xuat!$I$11:$I$19999,$C562,Xuat!$K$11:$K$19999)</f>
        <v>0</v>
      </c>
      <c r="L562" s="57">
        <f t="shared" ref="L562:M562" si="1108">F562+H562-J562</f>
        <v>0</v>
      </c>
      <c r="M562" s="57">
        <f t="shared" si="1108"/>
        <v>0</v>
      </c>
      <c r="N562" s="57">
        <f t="shared" ref="N562:O562" si="1109">F562+H562</f>
        <v>0</v>
      </c>
      <c r="O562" s="57">
        <f t="shared" si="1109"/>
        <v>0</v>
      </c>
      <c r="P562" s="58" t="str">
        <f t="shared" si="5"/>
        <v/>
      </c>
      <c r="Q562" s="57">
        <f t="shared" si="6"/>
        <v>0</v>
      </c>
      <c r="R562" s="49"/>
      <c r="S562" s="50"/>
      <c r="T562" s="50"/>
      <c r="U562" s="50"/>
      <c r="V562" s="50"/>
      <c r="W562" s="50"/>
      <c r="X562" s="50"/>
      <c r="Y562" s="50"/>
      <c r="Z562" s="50"/>
      <c r="AA562" s="50"/>
    </row>
    <row r="563" ht="18.75" customHeight="1">
      <c r="A563" s="41"/>
      <c r="B563" s="52"/>
      <c r="C563" s="53"/>
      <c r="D563" s="54" t="str">
        <f t="shared" si="204"/>
        <v/>
      </c>
      <c r="E563" s="55" t="str">
        <f t="shared" si="205"/>
        <v/>
      </c>
      <c r="F563" s="56"/>
      <c r="G563" s="56"/>
      <c r="H563" s="57">
        <f>SUMIF('Nhập'!$J$11:$J$19999,$C563,'Nhập'!$M$11:$M$19999)</f>
        <v>0</v>
      </c>
      <c r="I563" s="57">
        <f>SUMIF('Nhập'!$J$11:$J$19999,$C563,'Nhập'!$O$11:$O$19999)</f>
        <v>0</v>
      </c>
      <c r="J563" s="57">
        <f>SUMIF(Xuat!$I$11:$I$19999,$C563,Xuat!$K$11:$K$19999)</f>
        <v>0</v>
      </c>
      <c r="K563" s="57">
        <f>SUMIF(Xuat!$I$11:$I$19999,$C563,Xuat!$K$11:$K$19999)</f>
        <v>0</v>
      </c>
      <c r="L563" s="57">
        <f t="shared" ref="L563:M563" si="1110">F563+H563-J563</f>
        <v>0</v>
      </c>
      <c r="M563" s="57">
        <f t="shared" si="1110"/>
        <v>0</v>
      </c>
      <c r="N563" s="57">
        <f t="shared" ref="N563:O563" si="1111">F563+H563</f>
        <v>0</v>
      </c>
      <c r="O563" s="57">
        <f t="shared" si="1111"/>
        <v>0</v>
      </c>
      <c r="P563" s="58" t="str">
        <f t="shared" si="5"/>
        <v/>
      </c>
      <c r="Q563" s="57">
        <f t="shared" si="6"/>
        <v>0</v>
      </c>
      <c r="R563" s="49"/>
      <c r="S563" s="50"/>
      <c r="T563" s="50"/>
      <c r="U563" s="50"/>
      <c r="V563" s="50"/>
      <c r="W563" s="50"/>
      <c r="X563" s="50"/>
      <c r="Y563" s="50"/>
      <c r="Z563" s="50"/>
      <c r="AA563" s="50"/>
    </row>
    <row r="564" ht="18.75" customHeight="1">
      <c r="A564" s="41"/>
      <c r="B564" s="52"/>
      <c r="C564" s="53"/>
      <c r="D564" s="54" t="str">
        <f t="shared" si="204"/>
        <v/>
      </c>
      <c r="E564" s="55" t="str">
        <f t="shared" si="205"/>
        <v/>
      </c>
      <c r="F564" s="56"/>
      <c r="G564" s="56"/>
      <c r="H564" s="57">
        <f>SUMIF('Nhập'!$J$11:$J$19999,$C564,'Nhập'!$M$11:$M$19999)</f>
        <v>0</v>
      </c>
      <c r="I564" s="57">
        <f>SUMIF('Nhập'!$J$11:$J$19999,$C564,'Nhập'!$O$11:$O$19999)</f>
        <v>0</v>
      </c>
      <c r="J564" s="57">
        <f>SUMIF(Xuat!$I$11:$I$19999,$C564,Xuat!$K$11:$K$19999)</f>
        <v>0</v>
      </c>
      <c r="K564" s="57">
        <f>SUMIF(Xuat!$I$11:$I$19999,$C564,Xuat!$K$11:$K$19999)</f>
        <v>0</v>
      </c>
      <c r="L564" s="57">
        <f t="shared" ref="L564:M564" si="1112">F564+H564-J564</f>
        <v>0</v>
      </c>
      <c r="M564" s="57">
        <f t="shared" si="1112"/>
        <v>0</v>
      </c>
      <c r="N564" s="57">
        <f t="shared" ref="N564:O564" si="1113">F564+H564</f>
        <v>0</v>
      </c>
      <c r="O564" s="57">
        <f t="shared" si="1113"/>
        <v>0</v>
      </c>
      <c r="P564" s="58" t="str">
        <f t="shared" si="5"/>
        <v/>
      </c>
      <c r="Q564" s="57">
        <f t="shared" si="6"/>
        <v>0</v>
      </c>
      <c r="R564" s="49"/>
      <c r="S564" s="50"/>
      <c r="T564" s="50"/>
      <c r="U564" s="50"/>
      <c r="V564" s="50"/>
      <c r="W564" s="50"/>
      <c r="X564" s="50"/>
      <c r="Y564" s="50"/>
      <c r="Z564" s="50"/>
      <c r="AA564" s="50"/>
    </row>
    <row r="565" ht="18.75" customHeight="1">
      <c r="A565" s="41"/>
      <c r="B565" s="52"/>
      <c r="C565" s="53"/>
      <c r="D565" s="54" t="str">
        <f t="shared" si="204"/>
        <v/>
      </c>
      <c r="E565" s="55" t="str">
        <f t="shared" si="205"/>
        <v/>
      </c>
      <c r="F565" s="56"/>
      <c r="G565" s="56"/>
      <c r="H565" s="57">
        <f>SUMIF('Nhập'!$J$11:$J$19999,$C565,'Nhập'!$M$11:$M$19999)</f>
        <v>0</v>
      </c>
      <c r="I565" s="57">
        <f>SUMIF('Nhập'!$J$11:$J$19999,$C565,'Nhập'!$O$11:$O$19999)</f>
        <v>0</v>
      </c>
      <c r="J565" s="57">
        <f>SUMIF(Xuat!$I$11:$I$19999,$C565,Xuat!$K$11:$K$19999)</f>
        <v>0</v>
      </c>
      <c r="K565" s="57">
        <f>SUMIF(Xuat!$I$11:$I$19999,$C565,Xuat!$K$11:$K$19999)</f>
        <v>0</v>
      </c>
      <c r="L565" s="57">
        <f t="shared" ref="L565:M565" si="1114">F565+H565-J565</f>
        <v>0</v>
      </c>
      <c r="M565" s="57">
        <f t="shared" si="1114"/>
        <v>0</v>
      </c>
      <c r="N565" s="57">
        <f t="shared" ref="N565:O565" si="1115">F565+H565</f>
        <v>0</v>
      </c>
      <c r="O565" s="57">
        <f t="shared" si="1115"/>
        <v>0</v>
      </c>
      <c r="P565" s="58" t="str">
        <f t="shared" si="5"/>
        <v/>
      </c>
      <c r="Q565" s="57">
        <f t="shared" si="6"/>
        <v>0</v>
      </c>
      <c r="R565" s="49"/>
      <c r="S565" s="50"/>
      <c r="T565" s="50"/>
      <c r="U565" s="50"/>
      <c r="V565" s="50"/>
      <c r="W565" s="50"/>
      <c r="X565" s="50"/>
      <c r="Y565" s="50"/>
      <c r="Z565" s="50"/>
      <c r="AA565" s="50"/>
    </row>
    <row r="566" ht="18.75" customHeight="1">
      <c r="A566" s="41"/>
      <c r="B566" s="52"/>
      <c r="C566" s="53"/>
      <c r="D566" s="54" t="str">
        <f t="shared" si="204"/>
        <v/>
      </c>
      <c r="E566" s="55" t="str">
        <f t="shared" si="205"/>
        <v/>
      </c>
      <c r="F566" s="56"/>
      <c r="G566" s="56"/>
      <c r="H566" s="57">
        <f>SUMIF('Nhập'!$J$11:$J$19999,$C566,'Nhập'!$M$11:$M$19999)</f>
        <v>0</v>
      </c>
      <c r="I566" s="57">
        <f>SUMIF('Nhập'!$J$11:$J$19999,$C566,'Nhập'!$O$11:$O$19999)</f>
        <v>0</v>
      </c>
      <c r="J566" s="57">
        <f>SUMIF(Xuat!$I$11:$I$19999,$C566,Xuat!$K$11:$K$19999)</f>
        <v>0</v>
      </c>
      <c r="K566" s="57">
        <f>SUMIF(Xuat!$I$11:$I$19999,$C566,Xuat!$K$11:$K$19999)</f>
        <v>0</v>
      </c>
      <c r="L566" s="57">
        <f t="shared" ref="L566:M566" si="1116">F566+H566-J566</f>
        <v>0</v>
      </c>
      <c r="M566" s="57">
        <f t="shared" si="1116"/>
        <v>0</v>
      </c>
      <c r="N566" s="57">
        <f t="shared" ref="N566:O566" si="1117">F566+H566</f>
        <v>0</v>
      </c>
      <c r="O566" s="57">
        <f t="shared" si="1117"/>
        <v>0</v>
      </c>
      <c r="P566" s="58" t="str">
        <f t="shared" si="5"/>
        <v/>
      </c>
      <c r="Q566" s="57">
        <f t="shared" si="6"/>
        <v>0</v>
      </c>
      <c r="R566" s="49"/>
      <c r="S566" s="50"/>
      <c r="T566" s="50"/>
      <c r="U566" s="50"/>
      <c r="V566" s="50"/>
      <c r="W566" s="50"/>
      <c r="X566" s="50"/>
      <c r="Y566" s="50"/>
      <c r="Z566" s="50"/>
      <c r="AA566" s="50"/>
    </row>
    <row r="567" ht="18.75" customHeight="1">
      <c r="A567" s="41"/>
      <c r="B567" s="52"/>
      <c r="C567" s="53"/>
      <c r="D567" s="54" t="str">
        <f t="shared" si="204"/>
        <v/>
      </c>
      <c r="E567" s="55" t="str">
        <f t="shared" si="205"/>
        <v/>
      </c>
      <c r="F567" s="56"/>
      <c r="G567" s="56"/>
      <c r="H567" s="57">
        <f>SUMIF('Nhập'!$J$11:$J$19999,$C567,'Nhập'!$M$11:$M$19999)</f>
        <v>0</v>
      </c>
      <c r="I567" s="57">
        <f>SUMIF('Nhập'!$J$11:$J$19999,$C567,'Nhập'!$O$11:$O$19999)</f>
        <v>0</v>
      </c>
      <c r="J567" s="57">
        <f>SUMIF(Xuat!$I$11:$I$19999,$C567,Xuat!$K$11:$K$19999)</f>
        <v>0</v>
      </c>
      <c r="K567" s="57">
        <f>SUMIF(Xuat!$I$11:$I$19999,$C567,Xuat!$K$11:$K$19999)</f>
        <v>0</v>
      </c>
      <c r="L567" s="57">
        <f t="shared" ref="L567:M567" si="1118">F567+H567-J567</f>
        <v>0</v>
      </c>
      <c r="M567" s="57">
        <f t="shared" si="1118"/>
        <v>0</v>
      </c>
      <c r="N567" s="57">
        <f t="shared" ref="N567:O567" si="1119">F567+H567</f>
        <v>0</v>
      </c>
      <c r="O567" s="57">
        <f t="shared" si="1119"/>
        <v>0</v>
      </c>
      <c r="P567" s="58" t="str">
        <f t="shared" si="5"/>
        <v/>
      </c>
      <c r="Q567" s="57">
        <f t="shared" si="6"/>
        <v>0</v>
      </c>
      <c r="R567" s="49"/>
      <c r="S567" s="50"/>
      <c r="T567" s="50"/>
      <c r="U567" s="50"/>
      <c r="V567" s="50"/>
      <c r="W567" s="50"/>
      <c r="X567" s="50"/>
      <c r="Y567" s="50"/>
      <c r="Z567" s="50"/>
      <c r="AA567" s="50"/>
    </row>
    <row r="568" ht="18.75" customHeight="1">
      <c r="A568" s="41"/>
      <c r="B568" s="52"/>
      <c r="C568" s="53"/>
      <c r="D568" s="54" t="str">
        <f t="shared" si="204"/>
        <v/>
      </c>
      <c r="E568" s="55" t="str">
        <f t="shared" si="205"/>
        <v/>
      </c>
      <c r="F568" s="56"/>
      <c r="G568" s="56"/>
      <c r="H568" s="57">
        <f>SUMIF('Nhập'!$J$11:$J$19999,$C568,'Nhập'!$M$11:$M$19999)</f>
        <v>0</v>
      </c>
      <c r="I568" s="57">
        <f>SUMIF('Nhập'!$J$11:$J$19999,$C568,'Nhập'!$O$11:$O$19999)</f>
        <v>0</v>
      </c>
      <c r="J568" s="57">
        <f>SUMIF(Xuat!$I$11:$I$19999,$C568,Xuat!$K$11:$K$19999)</f>
        <v>0</v>
      </c>
      <c r="K568" s="57">
        <f>SUMIF(Xuat!$I$11:$I$19999,$C568,Xuat!$K$11:$K$19999)</f>
        <v>0</v>
      </c>
      <c r="L568" s="57">
        <f t="shared" ref="L568:M568" si="1120">F568+H568-J568</f>
        <v>0</v>
      </c>
      <c r="M568" s="57">
        <f t="shared" si="1120"/>
        <v>0</v>
      </c>
      <c r="N568" s="57">
        <f t="shared" ref="N568:O568" si="1121">F568+H568</f>
        <v>0</v>
      </c>
      <c r="O568" s="57">
        <f t="shared" si="1121"/>
        <v>0</v>
      </c>
      <c r="P568" s="58" t="str">
        <f t="shared" si="5"/>
        <v/>
      </c>
      <c r="Q568" s="57">
        <f t="shared" si="6"/>
        <v>0</v>
      </c>
      <c r="R568" s="49"/>
      <c r="S568" s="50"/>
      <c r="T568" s="50"/>
      <c r="U568" s="50"/>
      <c r="V568" s="50"/>
      <c r="W568" s="50"/>
      <c r="X568" s="50"/>
      <c r="Y568" s="50"/>
      <c r="Z568" s="50"/>
      <c r="AA568" s="50"/>
    </row>
    <row r="569" ht="18.75" customHeight="1">
      <c r="A569" s="41"/>
      <c r="B569" s="52"/>
      <c r="C569" s="53"/>
      <c r="D569" s="54" t="str">
        <f t="shared" si="204"/>
        <v/>
      </c>
      <c r="E569" s="55" t="str">
        <f t="shared" si="205"/>
        <v/>
      </c>
      <c r="F569" s="56"/>
      <c r="G569" s="56"/>
      <c r="H569" s="57">
        <f>SUMIF('Nhập'!$J$11:$J$19999,$C569,'Nhập'!$M$11:$M$19999)</f>
        <v>0</v>
      </c>
      <c r="I569" s="57">
        <f>SUMIF('Nhập'!$J$11:$J$19999,$C569,'Nhập'!$O$11:$O$19999)</f>
        <v>0</v>
      </c>
      <c r="J569" s="57">
        <f>SUMIF(Xuat!$I$11:$I$19999,$C569,Xuat!$K$11:$K$19999)</f>
        <v>0</v>
      </c>
      <c r="K569" s="57">
        <f>SUMIF(Xuat!$I$11:$I$19999,$C569,Xuat!$K$11:$K$19999)</f>
        <v>0</v>
      </c>
      <c r="L569" s="57">
        <f t="shared" ref="L569:M569" si="1122">F569+H569-J569</f>
        <v>0</v>
      </c>
      <c r="M569" s="57">
        <f t="shared" si="1122"/>
        <v>0</v>
      </c>
      <c r="N569" s="57">
        <f t="shared" ref="N569:O569" si="1123">F569+H569</f>
        <v>0</v>
      </c>
      <c r="O569" s="57">
        <f t="shared" si="1123"/>
        <v>0</v>
      </c>
      <c r="P569" s="58" t="str">
        <f t="shared" si="5"/>
        <v/>
      </c>
      <c r="Q569" s="57">
        <f t="shared" si="6"/>
        <v>0</v>
      </c>
      <c r="R569" s="49"/>
      <c r="S569" s="50"/>
      <c r="T569" s="50"/>
      <c r="U569" s="50"/>
      <c r="V569" s="50"/>
      <c r="W569" s="50"/>
      <c r="X569" s="50"/>
      <c r="Y569" s="50"/>
      <c r="Z569" s="50"/>
      <c r="AA569" s="50"/>
    </row>
    <row r="570" ht="18.75" customHeight="1">
      <c r="A570" s="41"/>
      <c r="B570" s="52"/>
      <c r="C570" s="53"/>
      <c r="D570" s="54" t="str">
        <f t="shared" si="204"/>
        <v/>
      </c>
      <c r="E570" s="55" t="str">
        <f t="shared" si="205"/>
        <v/>
      </c>
      <c r="F570" s="56"/>
      <c r="G570" s="56"/>
      <c r="H570" s="57">
        <f>SUMIF('Nhập'!$J$11:$J$19999,$C570,'Nhập'!$M$11:$M$19999)</f>
        <v>0</v>
      </c>
      <c r="I570" s="57">
        <f>SUMIF('Nhập'!$J$11:$J$19999,$C570,'Nhập'!$O$11:$O$19999)</f>
        <v>0</v>
      </c>
      <c r="J570" s="57">
        <f>SUMIF(Xuat!$I$11:$I$19999,$C570,Xuat!$K$11:$K$19999)</f>
        <v>0</v>
      </c>
      <c r="K570" s="57">
        <f>SUMIF(Xuat!$I$11:$I$19999,$C570,Xuat!$K$11:$K$19999)</f>
        <v>0</v>
      </c>
      <c r="L570" s="57">
        <f t="shared" ref="L570:M570" si="1124">F570+H570-J570</f>
        <v>0</v>
      </c>
      <c r="M570" s="57">
        <f t="shared" si="1124"/>
        <v>0</v>
      </c>
      <c r="N570" s="57">
        <f t="shared" ref="N570:O570" si="1125">F570+H570</f>
        <v>0</v>
      </c>
      <c r="O570" s="57">
        <f t="shared" si="1125"/>
        <v>0</v>
      </c>
      <c r="P570" s="58" t="str">
        <f t="shared" si="5"/>
        <v/>
      </c>
      <c r="Q570" s="57">
        <f t="shared" si="6"/>
        <v>0</v>
      </c>
      <c r="R570" s="49"/>
      <c r="S570" s="50"/>
      <c r="T570" s="50"/>
      <c r="U570" s="50"/>
      <c r="V570" s="50"/>
      <c r="W570" s="50"/>
      <c r="X570" s="50"/>
      <c r="Y570" s="50"/>
      <c r="Z570" s="50"/>
      <c r="AA570" s="50"/>
    </row>
    <row r="571" ht="18.75" customHeight="1">
      <c r="A571" s="41"/>
      <c r="B571" s="52"/>
      <c r="C571" s="53"/>
      <c r="D571" s="54" t="str">
        <f t="shared" si="204"/>
        <v/>
      </c>
      <c r="E571" s="55" t="str">
        <f t="shared" si="205"/>
        <v/>
      </c>
      <c r="F571" s="56"/>
      <c r="G571" s="56"/>
      <c r="H571" s="57">
        <f>SUMIF('Nhập'!$J$11:$J$19999,$C571,'Nhập'!$M$11:$M$19999)</f>
        <v>0</v>
      </c>
      <c r="I571" s="57">
        <f>SUMIF('Nhập'!$J$11:$J$19999,$C571,'Nhập'!$O$11:$O$19999)</f>
        <v>0</v>
      </c>
      <c r="J571" s="57">
        <f>SUMIF(Xuat!$I$11:$I$19999,$C571,Xuat!$K$11:$K$19999)</f>
        <v>0</v>
      </c>
      <c r="K571" s="57">
        <f>SUMIF(Xuat!$I$11:$I$19999,$C571,Xuat!$K$11:$K$19999)</f>
        <v>0</v>
      </c>
      <c r="L571" s="57">
        <f t="shared" ref="L571:M571" si="1126">F571+H571-J571</f>
        <v>0</v>
      </c>
      <c r="M571" s="57">
        <f t="shared" si="1126"/>
        <v>0</v>
      </c>
      <c r="N571" s="57">
        <f t="shared" ref="N571:O571" si="1127">F571+H571</f>
        <v>0</v>
      </c>
      <c r="O571" s="57">
        <f t="shared" si="1127"/>
        <v>0</v>
      </c>
      <c r="P571" s="58" t="str">
        <f t="shared" si="5"/>
        <v/>
      </c>
      <c r="Q571" s="57">
        <f t="shared" si="6"/>
        <v>0</v>
      </c>
      <c r="R571" s="49"/>
      <c r="S571" s="50"/>
      <c r="T571" s="50"/>
      <c r="U571" s="50"/>
      <c r="V571" s="50"/>
      <c r="W571" s="50"/>
      <c r="X571" s="50"/>
      <c r="Y571" s="50"/>
      <c r="Z571" s="50"/>
      <c r="AA571" s="50"/>
    </row>
    <row r="572" ht="18.75" customHeight="1">
      <c r="A572" s="41"/>
      <c r="B572" s="52"/>
      <c r="C572" s="53"/>
      <c r="D572" s="54" t="str">
        <f t="shared" si="204"/>
        <v/>
      </c>
      <c r="E572" s="55" t="str">
        <f t="shared" si="205"/>
        <v/>
      </c>
      <c r="F572" s="56"/>
      <c r="G572" s="56"/>
      <c r="H572" s="57">
        <f>SUMIF('Nhập'!$J$11:$J$19999,$C572,'Nhập'!$M$11:$M$19999)</f>
        <v>0</v>
      </c>
      <c r="I572" s="57">
        <f>SUMIF('Nhập'!$J$11:$J$19999,$C572,'Nhập'!$O$11:$O$19999)</f>
        <v>0</v>
      </c>
      <c r="J572" s="57">
        <f>SUMIF(Xuat!$I$11:$I$19999,$C572,Xuat!$K$11:$K$19999)</f>
        <v>0</v>
      </c>
      <c r="K572" s="57">
        <f>SUMIF(Xuat!$I$11:$I$19999,$C572,Xuat!$K$11:$K$19999)</f>
        <v>0</v>
      </c>
      <c r="L572" s="57">
        <f t="shared" ref="L572:M572" si="1128">F572+H572-J572</f>
        <v>0</v>
      </c>
      <c r="M572" s="57">
        <f t="shared" si="1128"/>
        <v>0</v>
      </c>
      <c r="N572" s="57">
        <f t="shared" ref="N572:O572" si="1129">F572+H572</f>
        <v>0</v>
      </c>
      <c r="O572" s="57">
        <f t="shared" si="1129"/>
        <v>0</v>
      </c>
      <c r="P572" s="58" t="str">
        <f t="shared" si="5"/>
        <v/>
      </c>
      <c r="Q572" s="57">
        <f t="shared" si="6"/>
        <v>0</v>
      </c>
      <c r="R572" s="49"/>
      <c r="S572" s="50"/>
      <c r="T572" s="50"/>
      <c r="U572" s="50"/>
      <c r="V572" s="50"/>
      <c r="W572" s="50"/>
      <c r="X572" s="50"/>
      <c r="Y572" s="50"/>
      <c r="Z572" s="50"/>
      <c r="AA572" s="50"/>
    </row>
    <row r="573" ht="18.75" customHeight="1">
      <c r="A573" s="41"/>
      <c r="B573" s="52"/>
      <c r="C573" s="53"/>
      <c r="D573" s="54" t="str">
        <f t="shared" si="204"/>
        <v/>
      </c>
      <c r="E573" s="55" t="str">
        <f t="shared" si="205"/>
        <v/>
      </c>
      <c r="F573" s="56"/>
      <c r="G573" s="56"/>
      <c r="H573" s="57">
        <f>SUMIF('Nhập'!$J$11:$J$19999,$C573,'Nhập'!$M$11:$M$19999)</f>
        <v>0</v>
      </c>
      <c r="I573" s="57">
        <f>SUMIF('Nhập'!$J$11:$J$19999,$C573,'Nhập'!$O$11:$O$19999)</f>
        <v>0</v>
      </c>
      <c r="J573" s="57">
        <f>SUMIF(Xuat!$I$11:$I$19999,$C573,Xuat!$K$11:$K$19999)</f>
        <v>0</v>
      </c>
      <c r="K573" s="57">
        <f>SUMIF(Xuat!$I$11:$I$19999,$C573,Xuat!$K$11:$K$19999)</f>
        <v>0</v>
      </c>
      <c r="L573" s="57">
        <f t="shared" ref="L573:M573" si="1130">F573+H573-J573</f>
        <v>0</v>
      </c>
      <c r="M573" s="57">
        <f t="shared" si="1130"/>
        <v>0</v>
      </c>
      <c r="N573" s="57">
        <f t="shared" ref="N573:O573" si="1131">F573+H573</f>
        <v>0</v>
      </c>
      <c r="O573" s="57">
        <f t="shared" si="1131"/>
        <v>0</v>
      </c>
      <c r="P573" s="58" t="str">
        <f t="shared" si="5"/>
        <v/>
      </c>
      <c r="Q573" s="57">
        <f t="shared" si="6"/>
        <v>0</v>
      </c>
      <c r="R573" s="49"/>
      <c r="S573" s="50"/>
      <c r="T573" s="50"/>
      <c r="U573" s="50"/>
      <c r="V573" s="50"/>
      <c r="W573" s="50"/>
      <c r="X573" s="50"/>
      <c r="Y573" s="50"/>
      <c r="Z573" s="50"/>
      <c r="AA573" s="50"/>
    </row>
    <row r="574" ht="18.75" customHeight="1">
      <c r="A574" s="41"/>
      <c r="B574" s="52"/>
      <c r="C574" s="53"/>
      <c r="D574" s="54" t="str">
        <f t="shared" si="204"/>
        <v/>
      </c>
      <c r="E574" s="55" t="str">
        <f t="shared" si="205"/>
        <v/>
      </c>
      <c r="F574" s="56"/>
      <c r="G574" s="56"/>
      <c r="H574" s="57">
        <f>SUMIF('Nhập'!$J$11:$J$19999,$C574,'Nhập'!$M$11:$M$19999)</f>
        <v>0</v>
      </c>
      <c r="I574" s="57">
        <f>SUMIF('Nhập'!$J$11:$J$19999,$C574,'Nhập'!$O$11:$O$19999)</f>
        <v>0</v>
      </c>
      <c r="J574" s="57">
        <f>SUMIF(Xuat!$I$11:$I$19999,$C574,Xuat!$K$11:$K$19999)</f>
        <v>0</v>
      </c>
      <c r="K574" s="57">
        <f>SUMIF(Xuat!$I$11:$I$19999,$C574,Xuat!$K$11:$K$19999)</f>
        <v>0</v>
      </c>
      <c r="L574" s="57">
        <f t="shared" ref="L574:M574" si="1132">F574+H574-J574</f>
        <v>0</v>
      </c>
      <c r="M574" s="57">
        <f t="shared" si="1132"/>
        <v>0</v>
      </c>
      <c r="N574" s="57">
        <f t="shared" ref="N574:O574" si="1133">F574+H574</f>
        <v>0</v>
      </c>
      <c r="O574" s="57">
        <f t="shared" si="1133"/>
        <v>0</v>
      </c>
      <c r="P574" s="58" t="str">
        <f t="shared" si="5"/>
        <v/>
      </c>
      <c r="Q574" s="57">
        <f t="shared" si="6"/>
        <v>0</v>
      </c>
      <c r="R574" s="49"/>
      <c r="S574" s="50"/>
      <c r="T574" s="50"/>
      <c r="U574" s="50"/>
      <c r="V574" s="50"/>
      <c r="W574" s="50"/>
      <c r="X574" s="50"/>
      <c r="Y574" s="50"/>
      <c r="Z574" s="50"/>
      <c r="AA574" s="50"/>
    </row>
    <row r="575" ht="18.75" customHeight="1">
      <c r="A575" s="41"/>
      <c r="B575" s="52"/>
      <c r="C575" s="53"/>
      <c r="D575" s="54" t="str">
        <f t="shared" si="204"/>
        <v/>
      </c>
      <c r="E575" s="55" t="str">
        <f t="shared" si="205"/>
        <v/>
      </c>
      <c r="F575" s="56"/>
      <c r="G575" s="56"/>
      <c r="H575" s="57">
        <f>SUMIF('Nhập'!$J$11:$J$19999,$C575,'Nhập'!$M$11:$M$19999)</f>
        <v>0</v>
      </c>
      <c r="I575" s="57">
        <f>SUMIF('Nhập'!$J$11:$J$19999,$C575,'Nhập'!$O$11:$O$19999)</f>
        <v>0</v>
      </c>
      <c r="J575" s="57">
        <f>SUMIF(Xuat!$I$11:$I$19999,$C575,Xuat!$K$11:$K$19999)</f>
        <v>0</v>
      </c>
      <c r="K575" s="57">
        <f>SUMIF(Xuat!$I$11:$I$19999,$C575,Xuat!$K$11:$K$19999)</f>
        <v>0</v>
      </c>
      <c r="L575" s="57">
        <f t="shared" ref="L575:M575" si="1134">F575+H575-J575</f>
        <v>0</v>
      </c>
      <c r="M575" s="57">
        <f t="shared" si="1134"/>
        <v>0</v>
      </c>
      <c r="N575" s="57">
        <f t="shared" ref="N575:O575" si="1135">F575+H575</f>
        <v>0</v>
      </c>
      <c r="O575" s="57">
        <f t="shared" si="1135"/>
        <v>0</v>
      </c>
      <c r="P575" s="58" t="str">
        <f t="shared" si="5"/>
        <v/>
      </c>
      <c r="Q575" s="57">
        <f t="shared" si="6"/>
        <v>0</v>
      </c>
      <c r="R575" s="49"/>
      <c r="S575" s="50"/>
      <c r="T575" s="50"/>
      <c r="U575" s="50"/>
      <c r="V575" s="50"/>
      <c r="W575" s="50"/>
      <c r="X575" s="50"/>
      <c r="Y575" s="50"/>
      <c r="Z575" s="50"/>
      <c r="AA575" s="50"/>
    </row>
    <row r="576" ht="18.75" customHeight="1">
      <c r="A576" s="41"/>
      <c r="B576" s="52"/>
      <c r="C576" s="53"/>
      <c r="D576" s="54" t="str">
        <f t="shared" si="204"/>
        <v/>
      </c>
      <c r="E576" s="55" t="str">
        <f t="shared" si="205"/>
        <v/>
      </c>
      <c r="F576" s="56"/>
      <c r="G576" s="56"/>
      <c r="H576" s="57">
        <f>SUMIF('Nhập'!$J$11:$J$19999,$C576,'Nhập'!$M$11:$M$19999)</f>
        <v>0</v>
      </c>
      <c r="I576" s="57">
        <f>SUMIF('Nhập'!$J$11:$J$19999,$C576,'Nhập'!$O$11:$O$19999)</f>
        <v>0</v>
      </c>
      <c r="J576" s="57">
        <f>SUMIF(Xuat!$I$11:$I$19999,$C576,Xuat!$K$11:$K$19999)</f>
        <v>0</v>
      </c>
      <c r="K576" s="57">
        <f>SUMIF(Xuat!$I$11:$I$19999,$C576,Xuat!$K$11:$K$19999)</f>
        <v>0</v>
      </c>
      <c r="L576" s="57">
        <f t="shared" ref="L576:M576" si="1136">F576+H576-J576</f>
        <v>0</v>
      </c>
      <c r="M576" s="57">
        <f t="shared" si="1136"/>
        <v>0</v>
      </c>
      <c r="N576" s="57">
        <f t="shared" ref="N576:O576" si="1137">F576+H576</f>
        <v>0</v>
      </c>
      <c r="O576" s="57">
        <f t="shared" si="1137"/>
        <v>0</v>
      </c>
      <c r="P576" s="58" t="str">
        <f t="shared" si="5"/>
        <v/>
      </c>
      <c r="Q576" s="57">
        <f t="shared" si="6"/>
        <v>0</v>
      </c>
      <c r="R576" s="49"/>
      <c r="S576" s="50"/>
      <c r="T576" s="50"/>
      <c r="U576" s="50"/>
      <c r="V576" s="50"/>
      <c r="W576" s="50"/>
      <c r="X576" s="50"/>
      <c r="Y576" s="50"/>
      <c r="Z576" s="50"/>
      <c r="AA576" s="50"/>
    </row>
    <row r="577" ht="18.75" customHeight="1">
      <c r="A577" s="41"/>
      <c r="B577" s="52"/>
      <c r="C577" s="53"/>
      <c r="D577" s="54" t="str">
        <f t="shared" si="204"/>
        <v/>
      </c>
      <c r="E577" s="55" t="str">
        <f t="shared" si="205"/>
        <v/>
      </c>
      <c r="F577" s="56"/>
      <c r="G577" s="56"/>
      <c r="H577" s="57">
        <f>SUMIF('Nhập'!$J$11:$J$19999,$C577,'Nhập'!$M$11:$M$19999)</f>
        <v>0</v>
      </c>
      <c r="I577" s="57">
        <f>SUMIF('Nhập'!$J$11:$J$19999,$C577,'Nhập'!$O$11:$O$19999)</f>
        <v>0</v>
      </c>
      <c r="J577" s="57">
        <f>SUMIF(Xuat!$I$11:$I$19999,$C577,Xuat!$K$11:$K$19999)</f>
        <v>0</v>
      </c>
      <c r="K577" s="57">
        <f>SUMIF(Xuat!$I$11:$I$19999,$C577,Xuat!$K$11:$K$19999)</f>
        <v>0</v>
      </c>
      <c r="L577" s="57">
        <f t="shared" ref="L577:M577" si="1138">F577+H577-J577</f>
        <v>0</v>
      </c>
      <c r="M577" s="57">
        <f t="shared" si="1138"/>
        <v>0</v>
      </c>
      <c r="N577" s="57">
        <f t="shared" ref="N577:O577" si="1139">F577+H577</f>
        <v>0</v>
      </c>
      <c r="O577" s="57">
        <f t="shared" si="1139"/>
        <v>0</v>
      </c>
      <c r="P577" s="58" t="str">
        <f t="shared" si="5"/>
        <v/>
      </c>
      <c r="Q577" s="57">
        <f t="shared" si="6"/>
        <v>0</v>
      </c>
      <c r="R577" s="49"/>
      <c r="S577" s="50"/>
      <c r="T577" s="50"/>
      <c r="U577" s="50"/>
      <c r="V577" s="50"/>
      <c r="W577" s="50"/>
      <c r="X577" s="50"/>
      <c r="Y577" s="50"/>
      <c r="Z577" s="50"/>
      <c r="AA577" s="50"/>
    </row>
    <row r="578" ht="18.75" customHeight="1">
      <c r="A578" s="41"/>
      <c r="B578" s="52"/>
      <c r="C578" s="53"/>
      <c r="D578" s="54" t="str">
        <f t="shared" si="204"/>
        <v/>
      </c>
      <c r="E578" s="55" t="str">
        <f t="shared" si="205"/>
        <v/>
      </c>
      <c r="F578" s="56"/>
      <c r="G578" s="56"/>
      <c r="H578" s="57">
        <f>SUMIF('Nhập'!$J$11:$J$19999,$C578,'Nhập'!$M$11:$M$19999)</f>
        <v>0</v>
      </c>
      <c r="I578" s="57">
        <f>SUMIF('Nhập'!$J$11:$J$19999,$C578,'Nhập'!$O$11:$O$19999)</f>
        <v>0</v>
      </c>
      <c r="J578" s="57">
        <f>SUMIF(Xuat!$I$11:$I$19999,$C578,Xuat!$K$11:$K$19999)</f>
        <v>0</v>
      </c>
      <c r="K578" s="57">
        <f>SUMIF(Xuat!$I$11:$I$19999,$C578,Xuat!$K$11:$K$19999)</f>
        <v>0</v>
      </c>
      <c r="L578" s="57">
        <f t="shared" ref="L578:M578" si="1140">F578+H578-J578</f>
        <v>0</v>
      </c>
      <c r="M578" s="57">
        <f t="shared" si="1140"/>
        <v>0</v>
      </c>
      <c r="N578" s="57">
        <f t="shared" ref="N578:O578" si="1141">F578+H578</f>
        <v>0</v>
      </c>
      <c r="O578" s="57">
        <f t="shared" si="1141"/>
        <v>0</v>
      </c>
      <c r="P578" s="58" t="str">
        <f t="shared" si="5"/>
        <v/>
      </c>
      <c r="Q578" s="57">
        <f t="shared" si="6"/>
        <v>0</v>
      </c>
      <c r="R578" s="49"/>
      <c r="S578" s="50"/>
      <c r="T578" s="50"/>
      <c r="U578" s="50"/>
      <c r="V578" s="50"/>
      <c r="W578" s="50"/>
      <c r="X578" s="50"/>
      <c r="Y578" s="50"/>
      <c r="Z578" s="50"/>
      <c r="AA578" s="50"/>
    </row>
    <row r="579" ht="18.75" customHeight="1">
      <c r="A579" s="41"/>
      <c r="B579" s="52"/>
      <c r="C579" s="53"/>
      <c r="D579" s="54" t="str">
        <f t="shared" si="204"/>
        <v/>
      </c>
      <c r="E579" s="55" t="str">
        <f t="shared" si="205"/>
        <v/>
      </c>
      <c r="F579" s="56"/>
      <c r="G579" s="56"/>
      <c r="H579" s="57">
        <f>SUMIF('Nhập'!$J$11:$J$19999,$C579,'Nhập'!$M$11:$M$19999)</f>
        <v>0</v>
      </c>
      <c r="I579" s="57">
        <f>SUMIF('Nhập'!$J$11:$J$19999,$C579,'Nhập'!$O$11:$O$19999)</f>
        <v>0</v>
      </c>
      <c r="J579" s="57">
        <f>SUMIF(Xuat!$I$11:$I$19999,$C579,Xuat!$K$11:$K$19999)</f>
        <v>0</v>
      </c>
      <c r="K579" s="57">
        <f>SUMIF(Xuat!$I$11:$I$19999,$C579,Xuat!$K$11:$K$19999)</f>
        <v>0</v>
      </c>
      <c r="L579" s="57">
        <f t="shared" ref="L579:M579" si="1142">F579+H579-J579</f>
        <v>0</v>
      </c>
      <c r="M579" s="57">
        <f t="shared" si="1142"/>
        <v>0</v>
      </c>
      <c r="N579" s="57">
        <f t="shared" ref="N579:O579" si="1143">F579+H579</f>
        <v>0</v>
      </c>
      <c r="O579" s="57">
        <f t="shared" si="1143"/>
        <v>0</v>
      </c>
      <c r="P579" s="58" t="str">
        <f t="shared" si="5"/>
        <v/>
      </c>
      <c r="Q579" s="57">
        <f t="shared" si="6"/>
        <v>0</v>
      </c>
      <c r="R579" s="49"/>
      <c r="S579" s="50"/>
      <c r="T579" s="50"/>
      <c r="U579" s="50"/>
      <c r="V579" s="50"/>
      <c r="W579" s="50"/>
      <c r="X579" s="50"/>
      <c r="Y579" s="50"/>
      <c r="Z579" s="50"/>
      <c r="AA579" s="50"/>
    </row>
    <row r="580" ht="18.75" customHeight="1">
      <c r="A580" s="41"/>
      <c r="B580" s="52"/>
      <c r="C580" s="53"/>
      <c r="D580" s="54" t="str">
        <f t="shared" si="204"/>
        <v/>
      </c>
      <c r="E580" s="55" t="str">
        <f t="shared" si="205"/>
        <v/>
      </c>
      <c r="F580" s="56"/>
      <c r="G580" s="56"/>
      <c r="H580" s="57">
        <f>SUMIF('Nhập'!$J$11:$J$19999,$C580,'Nhập'!$M$11:$M$19999)</f>
        <v>0</v>
      </c>
      <c r="I580" s="57">
        <f>SUMIF('Nhập'!$J$11:$J$19999,$C580,'Nhập'!$O$11:$O$19999)</f>
        <v>0</v>
      </c>
      <c r="J580" s="57">
        <f>SUMIF(Xuat!$I$11:$I$19999,$C580,Xuat!$K$11:$K$19999)</f>
        <v>0</v>
      </c>
      <c r="K580" s="57">
        <f>SUMIF(Xuat!$I$11:$I$19999,$C580,Xuat!$K$11:$K$19999)</f>
        <v>0</v>
      </c>
      <c r="L580" s="57">
        <f t="shared" ref="L580:M580" si="1144">F580+H580-J580</f>
        <v>0</v>
      </c>
      <c r="M580" s="57">
        <f t="shared" si="1144"/>
        <v>0</v>
      </c>
      <c r="N580" s="57">
        <f t="shared" ref="N580:O580" si="1145">F580+H580</f>
        <v>0</v>
      </c>
      <c r="O580" s="57">
        <f t="shared" si="1145"/>
        <v>0</v>
      </c>
      <c r="P580" s="58" t="str">
        <f t="shared" si="5"/>
        <v/>
      </c>
      <c r="Q580" s="57">
        <f t="shared" si="6"/>
        <v>0</v>
      </c>
      <c r="R580" s="49"/>
      <c r="S580" s="50"/>
      <c r="T580" s="50"/>
      <c r="U580" s="50"/>
      <c r="V580" s="50"/>
      <c r="W580" s="50"/>
      <c r="X580" s="50"/>
      <c r="Y580" s="50"/>
      <c r="Z580" s="50"/>
      <c r="AA580" s="50"/>
    </row>
    <row r="581" ht="18.75" customHeight="1">
      <c r="A581" s="41"/>
      <c r="B581" s="52"/>
      <c r="C581" s="53"/>
      <c r="D581" s="54" t="str">
        <f t="shared" si="204"/>
        <v/>
      </c>
      <c r="E581" s="55" t="str">
        <f t="shared" si="205"/>
        <v/>
      </c>
      <c r="F581" s="56"/>
      <c r="G581" s="56"/>
      <c r="H581" s="57">
        <f>SUMIF('Nhập'!$J$11:$J$19999,$C581,'Nhập'!$M$11:$M$19999)</f>
        <v>0</v>
      </c>
      <c r="I581" s="57">
        <f>SUMIF('Nhập'!$J$11:$J$19999,$C581,'Nhập'!$O$11:$O$19999)</f>
        <v>0</v>
      </c>
      <c r="J581" s="57">
        <f>SUMIF(Xuat!$I$11:$I$19999,$C581,Xuat!$K$11:$K$19999)</f>
        <v>0</v>
      </c>
      <c r="K581" s="57">
        <f>SUMIF(Xuat!$I$11:$I$19999,$C581,Xuat!$K$11:$K$19999)</f>
        <v>0</v>
      </c>
      <c r="L581" s="57">
        <f t="shared" ref="L581:M581" si="1146">F581+H581-J581</f>
        <v>0</v>
      </c>
      <c r="M581" s="57">
        <f t="shared" si="1146"/>
        <v>0</v>
      </c>
      <c r="N581" s="57">
        <f t="shared" ref="N581:O581" si="1147">F581+H581</f>
        <v>0</v>
      </c>
      <c r="O581" s="57">
        <f t="shared" si="1147"/>
        <v>0</v>
      </c>
      <c r="P581" s="58" t="str">
        <f t="shared" si="5"/>
        <v/>
      </c>
      <c r="Q581" s="57">
        <f t="shared" si="6"/>
        <v>0</v>
      </c>
      <c r="R581" s="49"/>
      <c r="S581" s="50"/>
      <c r="T581" s="50"/>
      <c r="U581" s="50"/>
      <c r="V581" s="50"/>
      <c r="W581" s="50"/>
      <c r="X581" s="50"/>
      <c r="Y581" s="50"/>
      <c r="Z581" s="50"/>
      <c r="AA581" s="50"/>
    </row>
    <row r="582" ht="18.75" customHeight="1">
      <c r="A582" s="41"/>
      <c r="B582" s="52"/>
      <c r="C582" s="53"/>
      <c r="D582" s="54" t="str">
        <f t="shared" si="204"/>
        <v/>
      </c>
      <c r="E582" s="55" t="str">
        <f t="shared" si="205"/>
        <v/>
      </c>
      <c r="F582" s="56"/>
      <c r="G582" s="56"/>
      <c r="H582" s="57">
        <f>SUMIF('Nhập'!$J$11:$J$19999,$C582,'Nhập'!$M$11:$M$19999)</f>
        <v>0</v>
      </c>
      <c r="I582" s="57">
        <f>SUMIF('Nhập'!$J$11:$J$19999,$C582,'Nhập'!$O$11:$O$19999)</f>
        <v>0</v>
      </c>
      <c r="J582" s="57">
        <f>SUMIF(Xuat!$I$11:$I$19999,$C582,Xuat!$K$11:$K$19999)</f>
        <v>0</v>
      </c>
      <c r="K582" s="57">
        <f>SUMIF(Xuat!$I$11:$I$19999,$C582,Xuat!$K$11:$K$19999)</f>
        <v>0</v>
      </c>
      <c r="L582" s="57">
        <f t="shared" ref="L582:M582" si="1148">F582+H582-J582</f>
        <v>0</v>
      </c>
      <c r="M582" s="57">
        <f t="shared" si="1148"/>
        <v>0</v>
      </c>
      <c r="N582" s="57">
        <f t="shared" ref="N582:O582" si="1149">F582+H582</f>
        <v>0</v>
      </c>
      <c r="O582" s="57">
        <f t="shared" si="1149"/>
        <v>0</v>
      </c>
      <c r="P582" s="58" t="str">
        <f t="shared" si="5"/>
        <v/>
      </c>
      <c r="Q582" s="57">
        <f t="shared" si="6"/>
        <v>0</v>
      </c>
      <c r="R582" s="49"/>
      <c r="S582" s="50"/>
      <c r="T582" s="50"/>
      <c r="U582" s="50"/>
      <c r="V582" s="50"/>
      <c r="W582" s="50"/>
      <c r="X582" s="50"/>
      <c r="Y582" s="50"/>
      <c r="Z582" s="50"/>
      <c r="AA582" s="50"/>
    </row>
    <row r="583" ht="18.75" customHeight="1">
      <c r="A583" s="41"/>
      <c r="B583" s="52"/>
      <c r="C583" s="53"/>
      <c r="D583" s="54" t="str">
        <f t="shared" si="204"/>
        <v/>
      </c>
      <c r="E583" s="55" t="str">
        <f t="shared" si="205"/>
        <v/>
      </c>
      <c r="F583" s="56"/>
      <c r="G583" s="56"/>
      <c r="H583" s="57">
        <f>SUMIF('Nhập'!$J$11:$J$19999,$C583,'Nhập'!$M$11:$M$19999)</f>
        <v>0</v>
      </c>
      <c r="I583" s="57">
        <f>SUMIF('Nhập'!$J$11:$J$19999,$C583,'Nhập'!$O$11:$O$19999)</f>
        <v>0</v>
      </c>
      <c r="J583" s="57">
        <f>SUMIF(Xuat!$I$11:$I$19999,$C583,Xuat!$K$11:$K$19999)</f>
        <v>0</v>
      </c>
      <c r="K583" s="57">
        <f>SUMIF(Xuat!$I$11:$I$19999,$C583,Xuat!$K$11:$K$19999)</f>
        <v>0</v>
      </c>
      <c r="L583" s="57">
        <f t="shared" ref="L583:M583" si="1150">F583+H583-J583</f>
        <v>0</v>
      </c>
      <c r="M583" s="57">
        <f t="shared" si="1150"/>
        <v>0</v>
      </c>
      <c r="N583" s="57">
        <f t="shared" ref="N583:O583" si="1151">F583+H583</f>
        <v>0</v>
      </c>
      <c r="O583" s="57">
        <f t="shared" si="1151"/>
        <v>0</v>
      </c>
      <c r="P583" s="58" t="str">
        <f t="shared" si="5"/>
        <v/>
      </c>
      <c r="Q583" s="57">
        <f t="shared" si="6"/>
        <v>0</v>
      </c>
      <c r="R583" s="49"/>
      <c r="S583" s="50"/>
      <c r="T583" s="50"/>
      <c r="U583" s="50"/>
      <c r="V583" s="50"/>
      <c r="W583" s="50"/>
      <c r="X583" s="50"/>
      <c r="Y583" s="50"/>
      <c r="Z583" s="50"/>
      <c r="AA583" s="50"/>
    </row>
    <row r="584" ht="18.75" customHeight="1">
      <c r="A584" s="41"/>
      <c r="B584" s="52"/>
      <c r="C584" s="53"/>
      <c r="D584" s="54" t="str">
        <f t="shared" si="204"/>
        <v/>
      </c>
      <c r="E584" s="55" t="str">
        <f t="shared" si="205"/>
        <v/>
      </c>
      <c r="F584" s="56"/>
      <c r="G584" s="56"/>
      <c r="H584" s="57">
        <f>SUMIF('Nhập'!$J$11:$J$19999,$C584,'Nhập'!$M$11:$M$19999)</f>
        <v>0</v>
      </c>
      <c r="I584" s="57">
        <f>SUMIF('Nhập'!$J$11:$J$19999,$C584,'Nhập'!$O$11:$O$19999)</f>
        <v>0</v>
      </c>
      <c r="J584" s="57">
        <f>SUMIF(Xuat!$I$11:$I$19999,$C584,Xuat!$K$11:$K$19999)</f>
        <v>0</v>
      </c>
      <c r="K584" s="57">
        <f>SUMIF(Xuat!$I$11:$I$19999,$C584,Xuat!$K$11:$K$19999)</f>
        <v>0</v>
      </c>
      <c r="L584" s="57">
        <f t="shared" ref="L584:M584" si="1152">F584+H584-J584</f>
        <v>0</v>
      </c>
      <c r="M584" s="57">
        <f t="shared" si="1152"/>
        <v>0</v>
      </c>
      <c r="N584" s="57">
        <f t="shared" ref="N584:O584" si="1153">F584+H584</f>
        <v>0</v>
      </c>
      <c r="O584" s="57">
        <f t="shared" si="1153"/>
        <v>0</v>
      </c>
      <c r="P584" s="58" t="str">
        <f t="shared" si="5"/>
        <v/>
      </c>
      <c r="Q584" s="57">
        <f t="shared" si="6"/>
        <v>0</v>
      </c>
      <c r="R584" s="49"/>
      <c r="S584" s="50"/>
      <c r="T584" s="50"/>
      <c r="U584" s="50"/>
      <c r="V584" s="50"/>
      <c r="W584" s="50"/>
      <c r="X584" s="50"/>
      <c r="Y584" s="50"/>
      <c r="Z584" s="50"/>
      <c r="AA584" s="50"/>
    </row>
    <row r="585" ht="18.75" customHeight="1">
      <c r="A585" s="41"/>
      <c r="B585" s="52"/>
      <c r="C585" s="53"/>
      <c r="D585" s="54" t="str">
        <f t="shared" si="204"/>
        <v/>
      </c>
      <c r="E585" s="55" t="str">
        <f t="shared" si="205"/>
        <v/>
      </c>
      <c r="F585" s="56"/>
      <c r="G585" s="56"/>
      <c r="H585" s="57">
        <f>SUMIF('Nhập'!$J$11:$J$19999,$C585,'Nhập'!$M$11:$M$19999)</f>
        <v>0</v>
      </c>
      <c r="I585" s="57">
        <f>SUMIF('Nhập'!$J$11:$J$19999,$C585,'Nhập'!$O$11:$O$19999)</f>
        <v>0</v>
      </c>
      <c r="J585" s="57">
        <f>SUMIF(Xuat!$I$11:$I$19999,$C585,Xuat!$K$11:$K$19999)</f>
        <v>0</v>
      </c>
      <c r="K585" s="57">
        <f>SUMIF(Xuat!$I$11:$I$19999,$C585,Xuat!$K$11:$K$19999)</f>
        <v>0</v>
      </c>
      <c r="L585" s="57">
        <f t="shared" ref="L585:M585" si="1154">F585+H585-J585</f>
        <v>0</v>
      </c>
      <c r="M585" s="57">
        <f t="shared" si="1154"/>
        <v>0</v>
      </c>
      <c r="N585" s="57">
        <f t="shared" ref="N585:O585" si="1155">F585+H585</f>
        <v>0</v>
      </c>
      <c r="O585" s="57">
        <f t="shared" si="1155"/>
        <v>0</v>
      </c>
      <c r="P585" s="58" t="str">
        <f t="shared" si="5"/>
        <v/>
      </c>
      <c r="Q585" s="57">
        <f t="shared" si="6"/>
        <v>0</v>
      </c>
      <c r="R585" s="49"/>
      <c r="S585" s="50"/>
      <c r="T585" s="50"/>
      <c r="U585" s="50"/>
      <c r="V585" s="50"/>
      <c r="W585" s="50"/>
      <c r="X585" s="50"/>
      <c r="Y585" s="50"/>
      <c r="Z585" s="50"/>
      <c r="AA585" s="50"/>
    </row>
    <row r="586" ht="18.75" customHeight="1">
      <c r="A586" s="41"/>
      <c r="B586" s="52"/>
      <c r="C586" s="53"/>
      <c r="D586" s="54" t="str">
        <f t="shared" si="204"/>
        <v/>
      </c>
      <c r="E586" s="55" t="str">
        <f t="shared" si="205"/>
        <v/>
      </c>
      <c r="F586" s="56"/>
      <c r="G586" s="56"/>
      <c r="H586" s="57">
        <f>SUMIF('Nhập'!$J$11:$J$19999,$C586,'Nhập'!$M$11:$M$19999)</f>
        <v>0</v>
      </c>
      <c r="I586" s="57">
        <f>SUMIF('Nhập'!$J$11:$J$19999,$C586,'Nhập'!$O$11:$O$19999)</f>
        <v>0</v>
      </c>
      <c r="J586" s="57">
        <f>SUMIF(Xuat!$I$11:$I$19999,$C586,Xuat!$K$11:$K$19999)</f>
        <v>0</v>
      </c>
      <c r="K586" s="57">
        <f>SUMIF(Xuat!$I$11:$I$19999,$C586,Xuat!$K$11:$K$19999)</f>
        <v>0</v>
      </c>
      <c r="L586" s="57">
        <f t="shared" ref="L586:M586" si="1156">F586+H586-J586</f>
        <v>0</v>
      </c>
      <c r="M586" s="57">
        <f t="shared" si="1156"/>
        <v>0</v>
      </c>
      <c r="N586" s="57">
        <f t="shared" ref="N586:O586" si="1157">F586+H586</f>
        <v>0</v>
      </c>
      <c r="O586" s="57">
        <f t="shared" si="1157"/>
        <v>0</v>
      </c>
      <c r="P586" s="58" t="str">
        <f t="shared" si="5"/>
        <v/>
      </c>
      <c r="Q586" s="57">
        <f t="shared" si="6"/>
        <v>0</v>
      </c>
      <c r="R586" s="49"/>
      <c r="S586" s="50"/>
      <c r="T586" s="50"/>
      <c r="U586" s="50"/>
      <c r="V586" s="50"/>
      <c r="W586" s="50"/>
      <c r="X586" s="50"/>
      <c r="Y586" s="50"/>
      <c r="Z586" s="50"/>
      <c r="AA586" s="50"/>
    </row>
    <row r="587" ht="18.75" customHeight="1">
      <c r="A587" s="41"/>
      <c r="B587" s="52"/>
      <c r="C587" s="53"/>
      <c r="D587" s="54" t="str">
        <f t="shared" si="204"/>
        <v/>
      </c>
      <c r="E587" s="55" t="str">
        <f t="shared" si="205"/>
        <v/>
      </c>
      <c r="F587" s="56"/>
      <c r="G587" s="56"/>
      <c r="H587" s="57">
        <f>SUMIF('Nhập'!$J$11:$J$19999,$C587,'Nhập'!$M$11:$M$19999)</f>
        <v>0</v>
      </c>
      <c r="I587" s="57">
        <f>SUMIF('Nhập'!$J$11:$J$19999,$C587,'Nhập'!$O$11:$O$19999)</f>
        <v>0</v>
      </c>
      <c r="J587" s="57">
        <f>SUMIF(Xuat!$I$11:$I$19999,$C587,Xuat!$K$11:$K$19999)</f>
        <v>0</v>
      </c>
      <c r="K587" s="57">
        <f>SUMIF(Xuat!$I$11:$I$19999,$C587,Xuat!$K$11:$K$19999)</f>
        <v>0</v>
      </c>
      <c r="L587" s="57">
        <f t="shared" ref="L587:M587" si="1158">F587+H587-J587</f>
        <v>0</v>
      </c>
      <c r="M587" s="57">
        <f t="shared" si="1158"/>
        <v>0</v>
      </c>
      <c r="N587" s="57">
        <f t="shared" ref="N587:O587" si="1159">F587+H587</f>
        <v>0</v>
      </c>
      <c r="O587" s="57">
        <f t="shared" si="1159"/>
        <v>0</v>
      </c>
      <c r="P587" s="58" t="str">
        <f t="shared" si="5"/>
        <v/>
      </c>
      <c r="Q587" s="57">
        <f t="shared" si="6"/>
        <v>0</v>
      </c>
      <c r="R587" s="49"/>
      <c r="S587" s="50"/>
      <c r="T587" s="50"/>
      <c r="U587" s="50"/>
      <c r="V587" s="50"/>
      <c r="W587" s="50"/>
      <c r="X587" s="50"/>
      <c r="Y587" s="50"/>
      <c r="Z587" s="50"/>
      <c r="AA587" s="50"/>
    </row>
    <row r="588" ht="18.75" customHeight="1">
      <c r="A588" s="41"/>
      <c r="B588" s="52"/>
      <c r="C588" s="53"/>
      <c r="D588" s="54" t="str">
        <f t="shared" si="204"/>
        <v/>
      </c>
      <c r="E588" s="55" t="str">
        <f t="shared" si="205"/>
        <v/>
      </c>
      <c r="F588" s="56"/>
      <c r="G588" s="56"/>
      <c r="H588" s="57">
        <f>SUMIF('Nhập'!$J$11:$J$19999,$C588,'Nhập'!$M$11:$M$19999)</f>
        <v>0</v>
      </c>
      <c r="I588" s="57">
        <f>SUMIF('Nhập'!$J$11:$J$19999,$C588,'Nhập'!$O$11:$O$19999)</f>
        <v>0</v>
      </c>
      <c r="J588" s="57">
        <f>SUMIF(Xuat!$I$11:$I$19999,$C588,Xuat!$K$11:$K$19999)</f>
        <v>0</v>
      </c>
      <c r="K588" s="57">
        <f>SUMIF(Xuat!$I$11:$I$19999,$C588,Xuat!$K$11:$K$19999)</f>
        <v>0</v>
      </c>
      <c r="L588" s="57">
        <f t="shared" ref="L588:M588" si="1160">F588+H588-J588</f>
        <v>0</v>
      </c>
      <c r="M588" s="57">
        <f t="shared" si="1160"/>
        <v>0</v>
      </c>
      <c r="N588" s="57">
        <f t="shared" ref="N588:O588" si="1161">F588+H588</f>
        <v>0</v>
      </c>
      <c r="O588" s="57">
        <f t="shared" si="1161"/>
        <v>0</v>
      </c>
      <c r="P588" s="58" t="str">
        <f t="shared" si="5"/>
        <v/>
      </c>
      <c r="Q588" s="57">
        <f t="shared" si="6"/>
        <v>0</v>
      </c>
      <c r="R588" s="49"/>
      <c r="S588" s="50"/>
      <c r="T588" s="50"/>
      <c r="U588" s="50"/>
      <c r="V588" s="50"/>
      <c r="W588" s="50"/>
      <c r="X588" s="50"/>
      <c r="Y588" s="50"/>
      <c r="Z588" s="50"/>
      <c r="AA588" s="50"/>
    </row>
    <row r="589" ht="18.75" customHeight="1">
      <c r="A589" s="41"/>
      <c r="B589" s="52"/>
      <c r="C589" s="53"/>
      <c r="D589" s="54" t="str">
        <f t="shared" si="204"/>
        <v/>
      </c>
      <c r="E589" s="55" t="str">
        <f t="shared" si="205"/>
        <v/>
      </c>
      <c r="F589" s="56"/>
      <c r="G589" s="56"/>
      <c r="H589" s="57">
        <f>SUMIF('Nhập'!$J$11:$J$19999,$C589,'Nhập'!$M$11:$M$19999)</f>
        <v>0</v>
      </c>
      <c r="I589" s="57">
        <f>SUMIF('Nhập'!$J$11:$J$19999,$C589,'Nhập'!$O$11:$O$19999)</f>
        <v>0</v>
      </c>
      <c r="J589" s="57">
        <f>SUMIF(Xuat!$I$11:$I$19999,$C589,Xuat!$K$11:$K$19999)</f>
        <v>0</v>
      </c>
      <c r="K589" s="57">
        <f>SUMIF(Xuat!$I$11:$I$19999,$C589,Xuat!$K$11:$K$19999)</f>
        <v>0</v>
      </c>
      <c r="L589" s="57">
        <f t="shared" ref="L589:M589" si="1162">F589+H589-J589</f>
        <v>0</v>
      </c>
      <c r="M589" s="57">
        <f t="shared" si="1162"/>
        <v>0</v>
      </c>
      <c r="N589" s="57">
        <f t="shared" ref="N589:O589" si="1163">F589+H589</f>
        <v>0</v>
      </c>
      <c r="O589" s="57">
        <f t="shared" si="1163"/>
        <v>0</v>
      </c>
      <c r="P589" s="58" t="str">
        <f t="shared" si="5"/>
        <v/>
      </c>
      <c r="Q589" s="57">
        <f t="shared" si="6"/>
        <v>0</v>
      </c>
      <c r="R589" s="49"/>
      <c r="S589" s="50"/>
      <c r="T589" s="50"/>
      <c r="U589" s="50"/>
      <c r="V589" s="50"/>
      <c r="W589" s="50"/>
      <c r="X589" s="50"/>
      <c r="Y589" s="50"/>
      <c r="Z589" s="50"/>
      <c r="AA589" s="50"/>
    </row>
    <row r="590" ht="18.75" customHeight="1">
      <c r="A590" s="41"/>
      <c r="B590" s="52"/>
      <c r="C590" s="53"/>
      <c r="D590" s="54" t="str">
        <f t="shared" si="204"/>
        <v/>
      </c>
      <c r="E590" s="55" t="str">
        <f t="shared" si="205"/>
        <v/>
      </c>
      <c r="F590" s="56"/>
      <c r="G590" s="56"/>
      <c r="H590" s="57">
        <f>SUMIF('Nhập'!$J$11:$J$19999,$C590,'Nhập'!$M$11:$M$19999)</f>
        <v>0</v>
      </c>
      <c r="I590" s="57">
        <f>SUMIF('Nhập'!$J$11:$J$19999,$C590,'Nhập'!$O$11:$O$19999)</f>
        <v>0</v>
      </c>
      <c r="J590" s="57">
        <f>SUMIF(Xuat!$I$11:$I$19999,$C590,Xuat!$K$11:$K$19999)</f>
        <v>0</v>
      </c>
      <c r="K590" s="57">
        <f>SUMIF(Xuat!$I$11:$I$19999,$C590,Xuat!$K$11:$K$19999)</f>
        <v>0</v>
      </c>
      <c r="L590" s="57">
        <f t="shared" ref="L590:M590" si="1164">F590+H590-J590</f>
        <v>0</v>
      </c>
      <c r="M590" s="57">
        <f t="shared" si="1164"/>
        <v>0</v>
      </c>
      <c r="N590" s="57">
        <f t="shared" ref="N590:O590" si="1165">F590+H590</f>
        <v>0</v>
      </c>
      <c r="O590" s="57">
        <f t="shared" si="1165"/>
        <v>0</v>
      </c>
      <c r="P590" s="58" t="str">
        <f t="shared" si="5"/>
        <v/>
      </c>
      <c r="Q590" s="57">
        <f t="shared" si="6"/>
        <v>0</v>
      </c>
      <c r="R590" s="49"/>
      <c r="S590" s="50"/>
      <c r="T590" s="50"/>
      <c r="U590" s="50"/>
      <c r="V590" s="50"/>
      <c r="W590" s="50"/>
      <c r="X590" s="50"/>
      <c r="Y590" s="50"/>
      <c r="Z590" s="50"/>
      <c r="AA590" s="50"/>
    </row>
    <row r="591" ht="18.75" customHeight="1">
      <c r="A591" s="41"/>
      <c r="B591" s="52"/>
      <c r="C591" s="53"/>
      <c r="D591" s="54" t="str">
        <f t="shared" si="204"/>
        <v/>
      </c>
      <c r="E591" s="55" t="str">
        <f t="shared" si="205"/>
        <v/>
      </c>
      <c r="F591" s="56"/>
      <c r="G591" s="56"/>
      <c r="H591" s="57">
        <f>SUMIF('Nhập'!$J$11:$J$19999,$C591,'Nhập'!$M$11:$M$19999)</f>
        <v>0</v>
      </c>
      <c r="I591" s="57">
        <f>SUMIF('Nhập'!$J$11:$J$19999,$C591,'Nhập'!$O$11:$O$19999)</f>
        <v>0</v>
      </c>
      <c r="J591" s="57">
        <f>SUMIF(Xuat!$I$11:$I$19999,$C591,Xuat!$K$11:$K$19999)</f>
        <v>0</v>
      </c>
      <c r="K591" s="57">
        <f>SUMIF(Xuat!$I$11:$I$19999,$C591,Xuat!$K$11:$K$19999)</f>
        <v>0</v>
      </c>
      <c r="L591" s="57">
        <f t="shared" ref="L591:M591" si="1166">F591+H591-J591</f>
        <v>0</v>
      </c>
      <c r="M591" s="57">
        <f t="shared" si="1166"/>
        <v>0</v>
      </c>
      <c r="N591" s="57">
        <f t="shared" ref="N591:O591" si="1167">F591+H591</f>
        <v>0</v>
      </c>
      <c r="O591" s="57">
        <f t="shared" si="1167"/>
        <v>0</v>
      </c>
      <c r="P591" s="58" t="str">
        <f t="shared" si="5"/>
        <v/>
      </c>
      <c r="Q591" s="57">
        <f t="shared" si="6"/>
        <v>0</v>
      </c>
      <c r="R591" s="49"/>
      <c r="S591" s="50"/>
      <c r="T591" s="50"/>
      <c r="U591" s="50"/>
      <c r="V591" s="50"/>
      <c r="W591" s="50"/>
      <c r="X591" s="50"/>
      <c r="Y591" s="50"/>
      <c r="Z591" s="50"/>
      <c r="AA591" s="50"/>
    </row>
    <row r="592" ht="18.75" customHeight="1">
      <c r="A592" s="41"/>
      <c r="B592" s="52"/>
      <c r="C592" s="53"/>
      <c r="D592" s="54" t="str">
        <f t="shared" si="204"/>
        <v/>
      </c>
      <c r="E592" s="55" t="str">
        <f t="shared" si="205"/>
        <v/>
      </c>
      <c r="F592" s="56"/>
      <c r="G592" s="56"/>
      <c r="H592" s="57">
        <f>SUMIF('Nhập'!$J$11:$J$19999,$C592,'Nhập'!$M$11:$M$19999)</f>
        <v>0</v>
      </c>
      <c r="I592" s="57">
        <f>SUMIF('Nhập'!$J$11:$J$19999,$C592,'Nhập'!$O$11:$O$19999)</f>
        <v>0</v>
      </c>
      <c r="J592" s="57">
        <f>SUMIF(Xuat!$I$11:$I$19999,$C592,Xuat!$K$11:$K$19999)</f>
        <v>0</v>
      </c>
      <c r="K592" s="57">
        <f>SUMIF(Xuat!$I$11:$I$19999,$C592,Xuat!$K$11:$K$19999)</f>
        <v>0</v>
      </c>
      <c r="L592" s="57">
        <f t="shared" ref="L592:M592" si="1168">F592+H592-J592</f>
        <v>0</v>
      </c>
      <c r="M592" s="57">
        <f t="shared" si="1168"/>
        <v>0</v>
      </c>
      <c r="N592" s="57">
        <f t="shared" ref="N592:O592" si="1169">F592+H592</f>
        <v>0</v>
      </c>
      <c r="O592" s="57">
        <f t="shared" si="1169"/>
        <v>0</v>
      </c>
      <c r="P592" s="58" t="str">
        <f t="shared" si="5"/>
        <v/>
      </c>
      <c r="Q592" s="57">
        <f t="shared" si="6"/>
        <v>0</v>
      </c>
      <c r="R592" s="49"/>
      <c r="S592" s="50"/>
      <c r="T592" s="50"/>
      <c r="U592" s="50"/>
      <c r="V592" s="50"/>
      <c r="W592" s="50"/>
      <c r="X592" s="50"/>
      <c r="Y592" s="50"/>
      <c r="Z592" s="50"/>
      <c r="AA592" s="50"/>
    </row>
    <row r="593" ht="18.75" customHeight="1">
      <c r="A593" s="41"/>
      <c r="B593" s="52"/>
      <c r="C593" s="53"/>
      <c r="D593" s="54" t="str">
        <f t="shared" si="204"/>
        <v/>
      </c>
      <c r="E593" s="55" t="str">
        <f t="shared" si="205"/>
        <v/>
      </c>
      <c r="F593" s="56"/>
      <c r="G593" s="56"/>
      <c r="H593" s="57">
        <f>SUMIF('Nhập'!$J$11:$J$19999,$C593,'Nhập'!$M$11:$M$19999)</f>
        <v>0</v>
      </c>
      <c r="I593" s="57">
        <f>SUMIF('Nhập'!$J$11:$J$19999,$C593,'Nhập'!$O$11:$O$19999)</f>
        <v>0</v>
      </c>
      <c r="J593" s="57">
        <f>SUMIF(Xuat!$I$11:$I$19999,$C593,Xuat!$K$11:$K$19999)</f>
        <v>0</v>
      </c>
      <c r="K593" s="57">
        <f>SUMIF(Xuat!$I$11:$I$19999,$C593,Xuat!$K$11:$K$19999)</f>
        <v>0</v>
      </c>
      <c r="L593" s="57">
        <f t="shared" ref="L593:M593" si="1170">F593+H593-J593</f>
        <v>0</v>
      </c>
      <c r="M593" s="57">
        <f t="shared" si="1170"/>
        <v>0</v>
      </c>
      <c r="N593" s="57">
        <f t="shared" ref="N593:O593" si="1171">F593+H593</f>
        <v>0</v>
      </c>
      <c r="O593" s="57">
        <f t="shared" si="1171"/>
        <v>0</v>
      </c>
      <c r="P593" s="58" t="str">
        <f t="shared" si="5"/>
        <v/>
      </c>
      <c r="Q593" s="57">
        <f t="shared" si="6"/>
        <v>0</v>
      </c>
      <c r="R593" s="49"/>
      <c r="S593" s="50"/>
      <c r="T593" s="50"/>
      <c r="U593" s="50"/>
      <c r="V593" s="50"/>
      <c r="W593" s="50"/>
      <c r="X593" s="50"/>
      <c r="Y593" s="50"/>
      <c r="Z593" s="50"/>
      <c r="AA593" s="50"/>
    </row>
    <row r="594" ht="18.75" customHeight="1">
      <c r="A594" s="41"/>
      <c r="B594" s="52"/>
      <c r="C594" s="53"/>
      <c r="D594" s="54" t="str">
        <f t="shared" si="204"/>
        <v/>
      </c>
      <c r="E594" s="55" t="str">
        <f t="shared" si="205"/>
        <v/>
      </c>
      <c r="F594" s="56"/>
      <c r="G594" s="56"/>
      <c r="H594" s="57">
        <f>SUMIF('Nhập'!$J$11:$J$19999,$C594,'Nhập'!$M$11:$M$19999)</f>
        <v>0</v>
      </c>
      <c r="I594" s="57">
        <f>SUMIF('Nhập'!$J$11:$J$19999,$C594,'Nhập'!$O$11:$O$19999)</f>
        <v>0</v>
      </c>
      <c r="J594" s="57">
        <f>SUMIF(Xuat!$I$11:$I$19999,$C594,Xuat!$K$11:$K$19999)</f>
        <v>0</v>
      </c>
      <c r="K594" s="57">
        <f>SUMIF(Xuat!$I$11:$I$19999,$C594,Xuat!$K$11:$K$19999)</f>
        <v>0</v>
      </c>
      <c r="L594" s="57">
        <f t="shared" ref="L594:M594" si="1172">F594+H594-J594</f>
        <v>0</v>
      </c>
      <c r="M594" s="57">
        <f t="shared" si="1172"/>
        <v>0</v>
      </c>
      <c r="N594" s="57">
        <f t="shared" ref="N594:O594" si="1173">F594+H594</f>
        <v>0</v>
      </c>
      <c r="O594" s="57">
        <f t="shared" si="1173"/>
        <v>0</v>
      </c>
      <c r="P594" s="58" t="str">
        <f t="shared" si="5"/>
        <v/>
      </c>
      <c r="Q594" s="57">
        <f t="shared" si="6"/>
        <v>0</v>
      </c>
      <c r="R594" s="49"/>
      <c r="S594" s="50"/>
      <c r="T594" s="50"/>
      <c r="U594" s="50"/>
      <c r="V594" s="50"/>
      <c r="W594" s="50"/>
      <c r="X594" s="50"/>
      <c r="Y594" s="50"/>
      <c r="Z594" s="50"/>
      <c r="AA594" s="50"/>
    </row>
    <row r="595" ht="18.75" customHeight="1">
      <c r="A595" s="41"/>
      <c r="B595" s="52"/>
      <c r="C595" s="53"/>
      <c r="D595" s="54" t="str">
        <f t="shared" si="204"/>
        <v/>
      </c>
      <c r="E595" s="55" t="str">
        <f t="shared" si="205"/>
        <v/>
      </c>
      <c r="F595" s="56"/>
      <c r="G595" s="56"/>
      <c r="H595" s="57">
        <f>SUMIF('Nhập'!$J$11:$J$19999,$C595,'Nhập'!$M$11:$M$19999)</f>
        <v>0</v>
      </c>
      <c r="I595" s="57">
        <f>SUMIF('Nhập'!$J$11:$J$19999,$C595,'Nhập'!$O$11:$O$19999)</f>
        <v>0</v>
      </c>
      <c r="J595" s="57">
        <f>SUMIF(Xuat!$I$11:$I$19999,$C595,Xuat!$K$11:$K$19999)</f>
        <v>0</v>
      </c>
      <c r="K595" s="57">
        <f>SUMIF(Xuat!$I$11:$I$19999,$C595,Xuat!$K$11:$K$19999)</f>
        <v>0</v>
      </c>
      <c r="L595" s="57">
        <f t="shared" ref="L595:M595" si="1174">F595+H595-J595</f>
        <v>0</v>
      </c>
      <c r="M595" s="57">
        <f t="shared" si="1174"/>
        <v>0</v>
      </c>
      <c r="N595" s="57">
        <f t="shared" ref="N595:O595" si="1175">F595+H595</f>
        <v>0</v>
      </c>
      <c r="O595" s="57">
        <f t="shared" si="1175"/>
        <v>0</v>
      </c>
      <c r="P595" s="58" t="str">
        <f t="shared" si="5"/>
        <v/>
      </c>
      <c r="Q595" s="57">
        <f t="shared" si="6"/>
        <v>0</v>
      </c>
      <c r="R595" s="49"/>
      <c r="S595" s="50"/>
      <c r="T595" s="50"/>
      <c r="U595" s="50"/>
      <c r="V595" s="50"/>
      <c r="W595" s="50"/>
      <c r="X595" s="50"/>
      <c r="Y595" s="50"/>
      <c r="Z595" s="50"/>
      <c r="AA595" s="50"/>
    </row>
    <row r="596" ht="18.75" customHeight="1">
      <c r="A596" s="41"/>
      <c r="B596" s="52"/>
      <c r="C596" s="53"/>
      <c r="D596" s="54" t="str">
        <f t="shared" si="204"/>
        <v/>
      </c>
      <c r="E596" s="55" t="str">
        <f t="shared" si="205"/>
        <v/>
      </c>
      <c r="F596" s="56"/>
      <c r="G596" s="56"/>
      <c r="H596" s="57">
        <f>SUMIF('Nhập'!$J$11:$J$19999,$C596,'Nhập'!$M$11:$M$19999)</f>
        <v>0</v>
      </c>
      <c r="I596" s="57">
        <f>SUMIF('Nhập'!$J$11:$J$19999,$C596,'Nhập'!$O$11:$O$19999)</f>
        <v>0</v>
      </c>
      <c r="J596" s="57">
        <f>SUMIF(Xuat!$I$11:$I$19999,$C596,Xuat!$K$11:$K$19999)</f>
        <v>0</v>
      </c>
      <c r="K596" s="57">
        <f>SUMIF(Xuat!$I$11:$I$19999,$C596,Xuat!$K$11:$K$19999)</f>
        <v>0</v>
      </c>
      <c r="L596" s="57">
        <f t="shared" ref="L596:M596" si="1176">F596+H596-J596</f>
        <v>0</v>
      </c>
      <c r="M596" s="57">
        <f t="shared" si="1176"/>
        <v>0</v>
      </c>
      <c r="N596" s="57">
        <f t="shared" ref="N596:O596" si="1177">F596+H596</f>
        <v>0</v>
      </c>
      <c r="O596" s="57">
        <f t="shared" si="1177"/>
        <v>0</v>
      </c>
      <c r="P596" s="58" t="str">
        <f t="shared" si="5"/>
        <v/>
      </c>
      <c r="Q596" s="57">
        <f t="shared" si="6"/>
        <v>0</v>
      </c>
      <c r="R596" s="49"/>
      <c r="S596" s="50"/>
      <c r="T596" s="50"/>
      <c r="U596" s="50"/>
      <c r="V596" s="50"/>
      <c r="W596" s="50"/>
      <c r="X596" s="50"/>
      <c r="Y596" s="50"/>
      <c r="Z596" s="50"/>
      <c r="AA596" s="50"/>
    </row>
    <row r="597" ht="18.75" customHeight="1">
      <c r="A597" s="41"/>
      <c r="B597" s="52"/>
      <c r="C597" s="53"/>
      <c r="D597" s="54" t="str">
        <f t="shared" si="204"/>
        <v/>
      </c>
      <c r="E597" s="55" t="str">
        <f t="shared" si="205"/>
        <v/>
      </c>
      <c r="F597" s="56"/>
      <c r="G597" s="56"/>
      <c r="H597" s="57">
        <f>SUMIF('Nhập'!$J$11:$J$19999,$C597,'Nhập'!$M$11:$M$19999)</f>
        <v>0</v>
      </c>
      <c r="I597" s="57">
        <f>SUMIF('Nhập'!$J$11:$J$19999,$C597,'Nhập'!$O$11:$O$19999)</f>
        <v>0</v>
      </c>
      <c r="J597" s="57">
        <f>SUMIF(Xuat!$I$11:$I$19999,$C597,Xuat!$K$11:$K$19999)</f>
        <v>0</v>
      </c>
      <c r="K597" s="57">
        <f>SUMIF(Xuat!$I$11:$I$19999,$C597,Xuat!$K$11:$K$19999)</f>
        <v>0</v>
      </c>
      <c r="L597" s="57">
        <f t="shared" ref="L597:M597" si="1178">F597+H597-J597</f>
        <v>0</v>
      </c>
      <c r="M597" s="57">
        <f t="shared" si="1178"/>
        <v>0</v>
      </c>
      <c r="N597" s="57">
        <f t="shared" ref="N597:O597" si="1179">F597+H597</f>
        <v>0</v>
      </c>
      <c r="O597" s="57">
        <f t="shared" si="1179"/>
        <v>0</v>
      </c>
      <c r="P597" s="58" t="str">
        <f t="shared" si="5"/>
        <v/>
      </c>
      <c r="Q597" s="57">
        <f t="shared" si="6"/>
        <v>0</v>
      </c>
      <c r="R597" s="49"/>
      <c r="S597" s="50"/>
      <c r="T597" s="50"/>
      <c r="U597" s="50"/>
      <c r="V597" s="50"/>
      <c r="W597" s="50"/>
      <c r="X597" s="50"/>
      <c r="Y597" s="50"/>
      <c r="Z597" s="50"/>
      <c r="AA597" s="50"/>
    </row>
    <row r="598" ht="18.75" customHeight="1">
      <c r="A598" s="41"/>
      <c r="B598" s="52"/>
      <c r="C598" s="53"/>
      <c r="D598" s="54" t="str">
        <f t="shared" si="204"/>
        <v/>
      </c>
      <c r="E598" s="55" t="str">
        <f t="shared" si="205"/>
        <v/>
      </c>
      <c r="F598" s="56"/>
      <c r="G598" s="56"/>
      <c r="H598" s="57">
        <f>SUMIF('Nhập'!$J$11:$J$19999,$C598,'Nhập'!$M$11:$M$19999)</f>
        <v>0</v>
      </c>
      <c r="I598" s="57">
        <f>SUMIF('Nhập'!$J$11:$J$19999,$C598,'Nhập'!$O$11:$O$19999)</f>
        <v>0</v>
      </c>
      <c r="J598" s="57">
        <f>SUMIF(Xuat!$I$11:$I$19999,$C598,Xuat!$K$11:$K$19999)</f>
        <v>0</v>
      </c>
      <c r="K598" s="57">
        <f>SUMIF(Xuat!$I$11:$I$19999,$C598,Xuat!$K$11:$K$19999)</f>
        <v>0</v>
      </c>
      <c r="L598" s="57">
        <f t="shared" ref="L598:M598" si="1180">F598+H598-J598</f>
        <v>0</v>
      </c>
      <c r="M598" s="57">
        <f t="shared" si="1180"/>
        <v>0</v>
      </c>
      <c r="N598" s="57">
        <f t="shared" ref="N598:O598" si="1181">F598+H598</f>
        <v>0</v>
      </c>
      <c r="O598" s="57">
        <f t="shared" si="1181"/>
        <v>0</v>
      </c>
      <c r="P598" s="58" t="str">
        <f t="shared" si="5"/>
        <v/>
      </c>
      <c r="Q598" s="57">
        <f t="shared" si="6"/>
        <v>0</v>
      </c>
      <c r="R598" s="49"/>
      <c r="S598" s="50"/>
      <c r="T598" s="50"/>
      <c r="U598" s="50"/>
      <c r="V598" s="50"/>
      <c r="W598" s="50"/>
      <c r="X598" s="50"/>
      <c r="Y598" s="50"/>
      <c r="Z598" s="50"/>
      <c r="AA598" s="50"/>
    </row>
    <row r="599" ht="18.75" customHeight="1">
      <c r="A599" s="41"/>
      <c r="B599" s="52"/>
      <c r="C599" s="53"/>
      <c r="D599" s="54" t="str">
        <f t="shared" si="204"/>
        <v/>
      </c>
      <c r="E599" s="55" t="str">
        <f t="shared" si="205"/>
        <v/>
      </c>
      <c r="F599" s="56"/>
      <c r="G599" s="56"/>
      <c r="H599" s="57">
        <f>SUMIF('Nhập'!$J$11:$J$19999,$C599,'Nhập'!$M$11:$M$19999)</f>
        <v>0</v>
      </c>
      <c r="I599" s="57">
        <f>SUMIF('Nhập'!$J$11:$J$19999,$C599,'Nhập'!$O$11:$O$19999)</f>
        <v>0</v>
      </c>
      <c r="J599" s="57">
        <f>SUMIF(Xuat!$I$11:$I$19999,$C599,Xuat!$K$11:$K$19999)</f>
        <v>0</v>
      </c>
      <c r="K599" s="57">
        <f>SUMIF(Xuat!$I$11:$I$19999,$C599,Xuat!$K$11:$K$19999)</f>
        <v>0</v>
      </c>
      <c r="L599" s="57">
        <f t="shared" ref="L599:M599" si="1182">F599+H599-J599</f>
        <v>0</v>
      </c>
      <c r="M599" s="57">
        <f t="shared" si="1182"/>
        <v>0</v>
      </c>
      <c r="N599" s="57">
        <f t="shared" ref="N599:O599" si="1183">F599+H599</f>
        <v>0</v>
      </c>
      <c r="O599" s="57">
        <f t="shared" si="1183"/>
        <v>0</v>
      </c>
      <c r="P599" s="58" t="str">
        <f t="shared" si="5"/>
        <v/>
      </c>
      <c r="Q599" s="57">
        <f t="shared" si="6"/>
        <v>0</v>
      </c>
      <c r="R599" s="49"/>
      <c r="S599" s="50"/>
      <c r="T599" s="50"/>
      <c r="U599" s="50"/>
      <c r="V599" s="50"/>
      <c r="W599" s="50"/>
      <c r="X599" s="50"/>
      <c r="Y599" s="50"/>
      <c r="Z599" s="50"/>
      <c r="AA599" s="50"/>
    </row>
    <row r="600" ht="18.75" customHeight="1">
      <c r="A600" s="41"/>
      <c r="B600" s="52"/>
      <c r="C600" s="53"/>
      <c r="D600" s="54" t="str">
        <f t="shared" si="204"/>
        <v/>
      </c>
      <c r="E600" s="55" t="str">
        <f t="shared" si="205"/>
        <v/>
      </c>
      <c r="F600" s="56"/>
      <c r="G600" s="56"/>
      <c r="H600" s="57">
        <f>SUMIF('Nhập'!$J$11:$J$19999,$C600,'Nhập'!$M$11:$M$19999)</f>
        <v>0</v>
      </c>
      <c r="I600" s="57">
        <f>SUMIF('Nhập'!$J$11:$J$19999,$C600,'Nhập'!$O$11:$O$19999)</f>
        <v>0</v>
      </c>
      <c r="J600" s="57">
        <f>SUMIF(Xuat!$I$11:$I$19999,$C600,Xuat!$K$11:$K$19999)</f>
        <v>0</v>
      </c>
      <c r="K600" s="57">
        <f>SUMIF(Xuat!$I$11:$I$19999,$C600,Xuat!$K$11:$K$19999)</f>
        <v>0</v>
      </c>
      <c r="L600" s="57">
        <f t="shared" ref="L600:M600" si="1184">F600+H600-J600</f>
        <v>0</v>
      </c>
      <c r="M600" s="57">
        <f t="shared" si="1184"/>
        <v>0</v>
      </c>
      <c r="N600" s="57">
        <f t="shared" ref="N600:O600" si="1185">F600+H600</f>
        <v>0</v>
      </c>
      <c r="O600" s="57">
        <f t="shared" si="1185"/>
        <v>0</v>
      </c>
      <c r="P600" s="58" t="str">
        <f t="shared" si="5"/>
        <v/>
      </c>
      <c r="Q600" s="57">
        <f t="shared" si="6"/>
        <v>0</v>
      </c>
      <c r="R600" s="49"/>
      <c r="S600" s="50"/>
      <c r="T600" s="50"/>
      <c r="U600" s="50"/>
      <c r="V600" s="50"/>
      <c r="W600" s="50"/>
      <c r="X600" s="50"/>
      <c r="Y600" s="50"/>
      <c r="Z600" s="50"/>
      <c r="AA600" s="50"/>
    </row>
    <row r="601" ht="18.75" customHeight="1">
      <c r="A601" s="41"/>
      <c r="B601" s="52"/>
      <c r="C601" s="53"/>
      <c r="D601" s="54" t="str">
        <f t="shared" si="204"/>
        <v/>
      </c>
      <c r="E601" s="55" t="str">
        <f t="shared" si="205"/>
        <v/>
      </c>
      <c r="F601" s="56"/>
      <c r="G601" s="56"/>
      <c r="H601" s="57">
        <f>SUMIF('Nhập'!$J$11:$J$19999,$C601,'Nhập'!$M$11:$M$19999)</f>
        <v>0</v>
      </c>
      <c r="I601" s="57">
        <f>SUMIF('Nhập'!$J$11:$J$19999,$C601,'Nhập'!$O$11:$O$19999)</f>
        <v>0</v>
      </c>
      <c r="J601" s="57">
        <f>SUMIF(Xuat!$I$11:$I$19999,$C601,Xuat!$K$11:$K$19999)</f>
        <v>0</v>
      </c>
      <c r="K601" s="57">
        <f>SUMIF(Xuat!$I$11:$I$19999,$C601,Xuat!$K$11:$K$19999)</f>
        <v>0</v>
      </c>
      <c r="L601" s="57">
        <f t="shared" ref="L601:M601" si="1186">F601+H601-J601</f>
        <v>0</v>
      </c>
      <c r="M601" s="57">
        <f t="shared" si="1186"/>
        <v>0</v>
      </c>
      <c r="N601" s="57">
        <f t="shared" ref="N601:O601" si="1187">F601+H601</f>
        <v>0</v>
      </c>
      <c r="O601" s="57">
        <f t="shared" si="1187"/>
        <v>0</v>
      </c>
      <c r="P601" s="58" t="str">
        <f t="shared" si="5"/>
        <v/>
      </c>
      <c r="Q601" s="57">
        <f t="shared" si="6"/>
        <v>0</v>
      </c>
      <c r="R601" s="49"/>
      <c r="S601" s="50"/>
      <c r="T601" s="50"/>
      <c r="U601" s="50"/>
      <c r="V601" s="50"/>
      <c r="W601" s="50"/>
      <c r="X601" s="50"/>
      <c r="Y601" s="50"/>
      <c r="Z601" s="50"/>
      <c r="AA601" s="50"/>
    </row>
    <row r="602" ht="18.75" customHeight="1">
      <c r="A602" s="41"/>
      <c r="B602" s="52"/>
      <c r="C602" s="53"/>
      <c r="D602" s="54" t="str">
        <f t="shared" si="204"/>
        <v/>
      </c>
      <c r="E602" s="55" t="str">
        <f t="shared" si="205"/>
        <v/>
      </c>
      <c r="F602" s="56"/>
      <c r="G602" s="56"/>
      <c r="H602" s="57">
        <f>SUMIF('Nhập'!$J$11:$J$19999,$C602,'Nhập'!$M$11:$M$19999)</f>
        <v>0</v>
      </c>
      <c r="I602" s="57">
        <f>SUMIF('Nhập'!$J$11:$J$19999,$C602,'Nhập'!$O$11:$O$19999)</f>
        <v>0</v>
      </c>
      <c r="J602" s="57">
        <f>SUMIF(Xuat!$I$11:$I$19999,$C602,Xuat!$K$11:$K$19999)</f>
        <v>0</v>
      </c>
      <c r="K602" s="57">
        <f>SUMIF(Xuat!$I$11:$I$19999,$C602,Xuat!$K$11:$K$19999)</f>
        <v>0</v>
      </c>
      <c r="L602" s="57">
        <f t="shared" ref="L602:M602" si="1188">F602+H602-J602</f>
        <v>0</v>
      </c>
      <c r="M602" s="57">
        <f t="shared" si="1188"/>
        <v>0</v>
      </c>
      <c r="N602" s="57">
        <f t="shared" ref="N602:O602" si="1189">F602+H602</f>
        <v>0</v>
      </c>
      <c r="O602" s="57">
        <f t="shared" si="1189"/>
        <v>0</v>
      </c>
      <c r="P602" s="58" t="str">
        <f t="shared" si="5"/>
        <v/>
      </c>
      <c r="Q602" s="57">
        <f t="shared" si="6"/>
        <v>0</v>
      </c>
      <c r="R602" s="49"/>
      <c r="S602" s="50"/>
      <c r="T602" s="50"/>
      <c r="U602" s="50"/>
      <c r="V602" s="50"/>
      <c r="W602" s="50"/>
      <c r="X602" s="50"/>
      <c r="Y602" s="50"/>
      <c r="Z602" s="50"/>
      <c r="AA602" s="50"/>
    </row>
    <row r="603" ht="18.75" customHeight="1">
      <c r="A603" s="41"/>
      <c r="B603" s="52"/>
      <c r="C603" s="53"/>
      <c r="D603" s="54" t="str">
        <f t="shared" si="204"/>
        <v/>
      </c>
      <c r="E603" s="55" t="str">
        <f t="shared" si="205"/>
        <v/>
      </c>
      <c r="F603" s="56"/>
      <c r="G603" s="56"/>
      <c r="H603" s="57">
        <f>SUMIF('Nhập'!$J$11:$J$19999,$C603,'Nhập'!$M$11:$M$19999)</f>
        <v>0</v>
      </c>
      <c r="I603" s="57">
        <f>SUMIF('Nhập'!$J$11:$J$19999,$C603,'Nhập'!$O$11:$O$19999)</f>
        <v>0</v>
      </c>
      <c r="J603" s="57">
        <f>SUMIF(Xuat!$I$11:$I$19999,$C603,Xuat!$K$11:$K$19999)</f>
        <v>0</v>
      </c>
      <c r="K603" s="57">
        <f>SUMIF(Xuat!$I$11:$I$19999,$C603,Xuat!$K$11:$K$19999)</f>
        <v>0</v>
      </c>
      <c r="L603" s="57">
        <f t="shared" ref="L603:M603" si="1190">F603+H603-J603</f>
        <v>0</v>
      </c>
      <c r="M603" s="57">
        <f t="shared" si="1190"/>
        <v>0</v>
      </c>
      <c r="N603" s="57">
        <f t="shared" ref="N603:O603" si="1191">F603+H603</f>
        <v>0</v>
      </c>
      <c r="O603" s="57">
        <f t="shared" si="1191"/>
        <v>0</v>
      </c>
      <c r="P603" s="58" t="str">
        <f t="shared" si="5"/>
        <v/>
      </c>
      <c r="Q603" s="57">
        <f t="shared" si="6"/>
        <v>0</v>
      </c>
      <c r="R603" s="49"/>
      <c r="S603" s="50"/>
      <c r="T603" s="50"/>
      <c r="U603" s="50"/>
      <c r="V603" s="50"/>
      <c r="W603" s="50"/>
      <c r="X603" s="50"/>
      <c r="Y603" s="50"/>
      <c r="Z603" s="50"/>
      <c r="AA603" s="50"/>
    </row>
    <row r="604" ht="18.75" customHeight="1">
      <c r="A604" s="41"/>
      <c r="B604" s="52"/>
      <c r="C604" s="53"/>
      <c r="D604" s="54" t="str">
        <f t="shared" si="204"/>
        <v/>
      </c>
      <c r="E604" s="55" t="str">
        <f t="shared" si="205"/>
        <v/>
      </c>
      <c r="F604" s="56"/>
      <c r="G604" s="56"/>
      <c r="H604" s="57">
        <f>SUMIF('Nhập'!$J$11:$J$19999,$C604,'Nhập'!$M$11:$M$19999)</f>
        <v>0</v>
      </c>
      <c r="I604" s="57">
        <f>SUMIF('Nhập'!$J$11:$J$19999,$C604,'Nhập'!$O$11:$O$19999)</f>
        <v>0</v>
      </c>
      <c r="J604" s="57">
        <f>SUMIF(Xuat!$I$11:$I$19999,$C604,Xuat!$K$11:$K$19999)</f>
        <v>0</v>
      </c>
      <c r="K604" s="57">
        <f>SUMIF(Xuat!$I$11:$I$19999,$C604,Xuat!$K$11:$K$19999)</f>
        <v>0</v>
      </c>
      <c r="L604" s="57">
        <f t="shared" ref="L604:M604" si="1192">F604+H604-J604</f>
        <v>0</v>
      </c>
      <c r="M604" s="57">
        <f t="shared" si="1192"/>
        <v>0</v>
      </c>
      <c r="N604" s="57">
        <f t="shared" ref="N604:O604" si="1193">F604+H604</f>
        <v>0</v>
      </c>
      <c r="O604" s="57">
        <f t="shared" si="1193"/>
        <v>0</v>
      </c>
      <c r="P604" s="58" t="str">
        <f t="shared" si="5"/>
        <v/>
      </c>
      <c r="Q604" s="57">
        <f t="shared" si="6"/>
        <v>0</v>
      </c>
      <c r="R604" s="49"/>
      <c r="S604" s="50"/>
      <c r="T604" s="50"/>
      <c r="U604" s="50"/>
      <c r="V604" s="50"/>
      <c r="W604" s="50"/>
      <c r="X604" s="50"/>
      <c r="Y604" s="50"/>
      <c r="Z604" s="50"/>
      <c r="AA604" s="50"/>
    </row>
    <row r="605" ht="18.75" customHeight="1">
      <c r="A605" s="41"/>
      <c r="B605" s="52"/>
      <c r="C605" s="53"/>
      <c r="D605" s="54" t="str">
        <f t="shared" si="204"/>
        <v/>
      </c>
      <c r="E605" s="55" t="str">
        <f t="shared" si="205"/>
        <v/>
      </c>
      <c r="F605" s="56"/>
      <c r="G605" s="56"/>
      <c r="H605" s="57">
        <f>SUMIF('Nhập'!$J$11:$J$19999,$C605,'Nhập'!$M$11:$M$19999)</f>
        <v>0</v>
      </c>
      <c r="I605" s="57">
        <f>SUMIF('Nhập'!$J$11:$J$19999,$C605,'Nhập'!$O$11:$O$19999)</f>
        <v>0</v>
      </c>
      <c r="J605" s="57">
        <f>SUMIF(Xuat!$I$11:$I$19999,$C605,Xuat!$K$11:$K$19999)</f>
        <v>0</v>
      </c>
      <c r="K605" s="57">
        <f>SUMIF(Xuat!$I$11:$I$19999,$C605,Xuat!$K$11:$K$19999)</f>
        <v>0</v>
      </c>
      <c r="L605" s="57">
        <f t="shared" ref="L605:M605" si="1194">F605+H605-J605</f>
        <v>0</v>
      </c>
      <c r="M605" s="57">
        <f t="shared" si="1194"/>
        <v>0</v>
      </c>
      <c r="N605" s="57">
        <f t="shared" ref="N605:O605" si="1195">F605+H605</f>
        <v>0</v>
      </c>
      <c r="O605" s="57">
        <f t="shared" si="1195"/>
        <v>0</v>
      </c>
      <c r="P605" s="58" t="str">
        <f t="shared" si="5"/>
        <v/>
      </c>
      <c r="Q605" s="57">
        <f t="shared" si="6"/>
        <v>0</v>
      </c>
      <c r="R605" s="49"/>
      <c r="S605" s="50"/>
      <c r="T605" s="50"/>
      <c r="U605" s="50"/>
      <c r="V605" s="50"/>
      <c r="W605" s="50"/>
      <c r="X605" s="50"/>
      <c r="Y605" s="50"/>
      <c r="Z605" s="50"/>
      <c r="AA605" s="50"/>
    </row>
    <row r="606" ht="18.75" customHeight="1">
      <c r="A606" s="41"/>
      <c r="B606" s="52"/>
      <c r="C606" s="53"/>
      <c r="D606" s="54" t="str">
        <f t="shared" si="204"/>
        <v/>
      </c>
      <c r="E606" s="55" t="str">
        <f t="shared" si="205"/>
        <v/>
      </c>
      <c r="F606" s="56"/>
      <c r="G606" s="56"/>
      <c r="H606" s="57">
        <f>SUMIF('Nhập'!$J$11:$J$19999,$C606,'Nhập'!$M$11:$M$19999)</f>
        <v>0</v>
      </c>
      <c r="I606" s="57">
        <f>SUMIF('Nhập'!$J$11:$J$19999,$C606,'Nhập'!$O$11:$O$19999)</f>
        <v>0</v>
      </c>
      <c r="J606" s="57">
        <f>SUMIF(Xuat!$I$11:$I$19999,$C606,Xuat!$K$11:$K$19999)</f>
        <v>0</v>
      </c>
      <c r="K606" s="57">
        <f>SUMIF(Xuat!$I$11:$I$19999,$C606,Xuat!$K$11:$K$19999)</f>
        <v>0</v>
      </c>
      <c r="L606" s="57">
        <f t="shared" ref="L606:M606" si="1196">F606+H606-J606</f>
        <v>0</v>
      </c>
      <c r="M606" s="57">
        <f t="shared" si="1196"/>
        <v>0</v>
      </c>
      <c r="N606" s="57">
        <f t="shared" ref="N606:O606" si="1197">F606+H606</f>
        <v>0</v>
      </c>
      <c r="O606" s="57">
        <f t="shared" si="1197"/>
        <v>0</v>
      </c>
      <c r="P606" s="58" t="str">
        <f t="shared" si="5"/>
        <v/>
      </c>
      <c r="Q606" s="57">
        <f t="shared" si="6"/>
        <v>0</v>
      </c>
      <c r="R606" s="49"/>
      <c r="S606" s="50"/>
      <c r="T606" s="50"/>
      <c r="U606" s="50"/>
      <c r="V606" s="50"/>
      <c r="W606" s="50"/>
      <c r="X606" s="50"/>
      <c r="Y606" s="50"/>
      <c r="Z606" s="50"/>
      <c r="AA606" s="50"/>
    </row>
    <row r="607" ht="18.75" customHeight="1">
      <c r="A607" s="41"/>
      <c r="B607" s="52"/>
      <c r="C607" s="53"/>
      <c r="D607" s="54" t="str">
        <f t="shared" si="204"/>
        <v/>
      </c>
      <c r="E607" s="55" t="str">
        <f t="shared" si="205"/>
        <v/>
      </c>
      <c r="F607" s="56"/>
      <c r="G607" s="56"/>
      <c r="H607" s="57">
        <f>SUMIF('Nhập'!$J$11:$J$19999,$C607,'Nhập'!$M$11:$M$19999)</f>
        <v>0</v>
      </c>
      <c r="I607" s="57">
        <f>SUMIF('Nhập'!$J$11:$J$19999,$C607,'Nhập'!$O$11:$O$19999)</f>
        <v>0</v>
      </c>
      <c r="J607" s="57">
        <f>SUMIF(Xuat!$I$11:$I$19999,$C607,Xuat!$K$11:$K$19999)</f>
        <v>0</v>
      </c>
      <c r="K607" s="57">
        <f>SUMIF(Xuat!$I$11:$I$19999,$C607,Xuat!$K$11:$K$19999)</f>
        <v>0</v>
      </c>
      <c r="L607" s="57">
        <f t="shared" ref="L607:M607" si="1198">F607+H607-J607</f>
        <v>0</v>
      </c>
      <c r="M607" s="57">
        <f t="shared" si="1198"/>
        <v>0</v>
      </c>
      <c r="N607" s="57">
        <f t="shared" ref="N607:O607" si="1199">F607+H607</f>
        <v>0</v>
      </c>
      <c r="O607" s="57">
        <f t="shared" si="1199"/>
        <v>0</v>
      </c>
      <c r="P607" s="58" t="str">
        <f t="shared" si="5"/>
        <v/>
      </c>
      <c r="Q607" s="57">
        <f t="shared" si="6"/>
        <v>0</v>
      </c>
      <c r="R607" s="49"/>
      <c r="S607" s="50"/>
      <c r="T607" s="50"/>
      <c r="U607" s="50"/>
      <c r="V607" s="50"/>
      <c r="W607" s="50"/>
      <c r="X607" s="50"/>
      <c r="Y607" s="50"/>
      <c r="Z607" s="50"/>
      <c r="AA607" s="50"/>
    </row>
    <row r="608" ht="18.75" customHeight="1">
      <c r="A608" s="41"/>
      <c r="B608" s="52"/>
      <c r="C608" s="53"/>
      <c r="D608" s="54" t="str">
        <f t="shared" si="204"/>
        <v/>
      </c>
      <c r="E608" s="55" t="str">
        <f t="shared" si="205"/>
        <v/>
      </c>
      <c r="F608" s="56"/>
      <c r="G608" s="56"/>
      <c r="H608" s="57">
        <f>SUMIF('Nhập'!$J$11:$J$19999,$C608,'Nhập'!$M$11:$M$19999)</f>
        <v>0</v>
      </c>
      <c r="I608" s="57">
        <f>SUMIF('Nhập'!$J$11:$J$19999,$C608,'Nhập'!$O$11:$O$19999)</f>
        <v>0</v>
      </c>
      <c r="J608" s="57">
        <f>SUMIF(Xuat!$I$11:$I$19999,$C608,Xuat!$K$11:$K$19999)</f>
        <v>0</v>
      </c>
      <c r="K608" s="57">
        <f>SUMIF(Xuat!$I$11:$I$19999,$C608,Xuat!$K$11:$K$19999)</f>
        <v>0</v>
      </c>
      <c r="L608" s="57">
        <f t="shared" ref="L608:M608" si="1200">F608+H608-J608</f>
        <v>0</v>
      </c>
      <c r="M608" s="57">
        <f t="shared" si="1200"/>
        <v>0</v>
      </c>
      <c r="N608" s="57">
        <f t="shared" ref="N608:O608" si="1201">F608+H608</f>
        <v>0</v>
      </c>
      <c r="O608" s="57">
        <f t="shared" si="1201"/>
        <v>0</v>
      </c>
      <c r="P608" s="58" t="str">
        <f t="shared" si="5"/>
        <v/>
      </c>
      <c r="Q608" s="57">
        <f t="shared" si="6"/>
        <v>0</v>
      </c>
      <c r="R608" s="49"/>
      <c r="S608" s="50"/>
      <c r="T608" s="50"/>
      <c r="U608" s="50"/>
      <c r="V608" s="50"/>
      <c r="W608" s="50"/>
      <c r="X608" s="50"/>
      <c r="Y608" s="50"/>
      <c r="Z608" s="50"/>
      <c r="AA608" s="50"/>
    </row>
    <row r="609" ht="18.75" customHeight="1">
      <c r="A609" s="41"/>
      <c r="B609" s="52"/>
      <c r="C609" s="53"/>
      <c r="D609" s="54" t="str">
        <f t="shared" si="204"/>
        <v/>
      </c>
      <c r="E609" s="55" t="str">
        <f t="shared" si="205"/>
        <v/>
      </c>
      <c r="F609" s="56"/>
      <c r="G609" s="56"/>
      <c r="H609" s="57">
        <f>SUMIF('Nhập'!$J$11:$J$19999,$C609,'Nhập'!$M$11:$M$19999)</f>
        <v>0</v>
      </c>
      <c r="I609" s="57">
        <f>SUMIF('Nhập'!$J$11:$J$19999,$C609,'Nhập'!$O$11:$O$19999)</f>
        <v>0</v>
      </c>
      <c r="J609" s="57">
        <f>SUMIF(Xuat!$I$11:$I$19999,$C609,Xuat!$K$11:$K$19999)</f>
        <v>0</v>
      </c>
      <c r="K609" s="57">
        <f>SUMIF(Xuat!$I$11:$I$19999,$C609,Xuat!$K$11:$K$19999)</f>
        <v>0</v>
      </c>
      <c r="L609" s="57">
        <f t="shared" ref="L609:M609" si="1202">F609+H609-J609</f>
        <v>0</v>
      </c>
      <c r="M609" s="57">
        <f t="shared" si="1202"/>
        <v>0</v>
      </c>
      <c r="N609" s="57">
        <f t="shared" ref="N609:O609" si="1203">F609+H609</f>
        <v>0</v>
      </c>
      <c r="O609" s="57">
        <f t="shared" si="1203"/>
        <v>0</v>
      </c>
      <c r="P609" s="58" t="str">
        <f t="shared" si="5"/>
        <v/>
      </c>
      <c r="Q609" s="57">
        <f t="shared" si="6"/>
        <v>0</v>
      </c>
      <c r="R609" s="49"/>
      <c r="S609" s="50"/>
      <c r="T609" s="50"/>
      <c r="U609" s="50"/>
      <c r="V609" s="50"/>
      <c r="W609" s="50"/>
      <c r="X609" s="50"/>
      <c r="Y609" s="50"/>
      <c r="Z609" s="50"/>
      <c r="AA609" s="50"/>
    </row>
    <row r="610" ht="18.75" customHeight="1">
      <c r="A610" s="41"/>
      <c r="B610" s="52"/>
      <c r="C610" s="53"/>
      <c r="D610" s="54" t="str">
        <f t="shared" si="204"/>
        <v/>
      </c>
      <c r="E610" s="55" t="str">
        <f t="shared" si="205"/>
        <v/>
      </c>
      <c r="F610" s="56"/>
      <c r="G610" s="56"/>
      <c r="H610" s="57">
        <f>SUMIF('Nhập'!$J$11:$J$19999,$C610,'Nhập'!$M$11:$M$19999)</f>
        <v>0</v>
      </c>
      <c r="I610" s="57">
        <f>SUMIF('Nhập'!$J$11:$J$19999,$C610,'Nhập'!$O$11:$O$19999)</f>
        <v>0</v>
      </c>
      <c r="J610" s="57">
        <f>SUMIF(Xuat!$I$11:$I$19999,$C610,Xuat!$K$11:$K$19999)</f>
        <v>0</v>
      </c>
      <c r="K610" s="57">
        <f>SUMIF(Xuat!$I$11:$I$19999,$C610,Xuat!$K$11:$K$19999)</f>
        <v>0</v>
      </c>
      <c r="L610" s="57">
        <f t="shared" ref="L610:M610" si="1204">F610+H610-J610</f>
        <v>0</v>
      </c>
      <c r="M610" s="57">
        <f t="shared" si="1204"/>
        <v>0</v>
      </c>
      <c r="N610" s="57">
        <f t="shared" ref="N610:O610" si="1205">F610+H610</f>
        <v>0</v>
      </c>
      <c r="O610" s="57">
        <f t="shared" si="1205"/>
        <v>0</v>
      </c>
      <c r="P610" s="58" t="str">
        <f t="shared" si="5"/>
        <v/>
      </c>
      <c r="Q610" s="57">
        <f t="shared" si="6"/>
        <v>0</v>
      </c>
      <c r="R610" s="49"/>
      <c r="S610" s="50"/>
      <c r="T610" s="50"/>
      <c r="U610" s="50"/>
      <c r="V610" s="50"/>
      <c r="W610" s="50"/>
      <c r="X610" s="50"/>
      <c r="Y610" s="50"/>
      <c r="Z610" s="50"/>
      <c r="AA610" s="50"/>
    </row>
    <row r="611" ht="18.75" customHeight="1">
      <c r="A611" s="41"/>
      <c r="B611" s="52"/>
      <c r="C611" s="53"/>
      <c r="D611" s="54" t="str">
        <f t="shared" si="204"/>
        <v/>
      </c>
      <c r="E611" s="55" t="str">
        <f t="shared" si="205"/>
        <v/>
      </c>
      <c r="F611" s="56"/>
      <c r="G611" s="56"/>
      <c r="H611" s="57">
        <f>SUMIF('Nhập'!$J$11:$J$19999,$C611,'Nhập'!$M$11:$M$19999)</f>
        <v>0</v>
      </c>
      <c r="I611" s="57">
        <f>SUMIF('Nhập'!$J$11:$J$19999,$C611,'Nhập'!$O$11:$O$19999)</f>
        <v>0</v>
      </c>
      <c r="J611" s="57">
        <f>SUMIF(Xuat!$I$11:$I$19999,$C611,Xuat!$K$11:$K$19999)</f>
        <v>0</v>
      </c>
      <c r="K611" s="57">
        <f>SUMIF(Xuat!$I$11:$I$19999,$C611,Xuat!$K$11:$K$19999)</f>
        <v>0</v>
      </c>
      <c r="L611" s="57">
        <f t="shared" ref="L611:M611" si="1206">F611+H611-J611</f>
        <v>0</v>
      </c>
      <c r="M611" s="57">
        <f t="shared" si="1206"/>
        <v>0</v>
      </c>
      <c r="N611" s="57">
        <f t="shared" ref="N611:O611" si="1207">F611+H611</f>
        <v>0</v>
      </c>
      <c r="O611" s="57">
        <f t="shared" si="1207"/>
        <v>0</v>
      </c>
      <c r="P611" s="58" t="str">
        <f t="shared" si="5"/>
        <v/>
      </c>
      <c r="Q611" s="57">
        <f t="shared" si="6"/>
        <v>0</v>
      </c>
      <c r="R611" s="49"/>
      <c r="S611" s="50"/>
      <c r="T611" s="50"/>
      <c r="U611" s="50"/>
      <c r="V611" s="50"/>
      <c r="W611" s="50"/>
      <c r="X611" s="50"/>
      <c r="Y611" s="50"/>
      <c r="Z611" s="50"/>
      <c r="AA611" s="50"/>
    </row>
    <row r="612" ht="18.75" customHeight="1">
      <c r="A612" s="41"/>
      <c r="B612" s="52"/>
      <c r="C612" s="53"/>
      <c r="D612" s="54" t="str">
        <f t="shared" si="204"/>
        <v/>
      </c>
      <c r="E612" s="55" t="str">
        <f t="shared" si="205"/>
        <v/>
      </c>
      <c r="F612" s="56"/>
      <c r="G612" s="56"/>
      <c r="H612" s="57">
        <f>SUMIF('Nhập'!$J$11:$J$19999,$C612,'Nhập'!$M$11:$M$19999)</f>
        <v>0</v>
      </c>
      <c r="I612" s="57">
        <f>SUMIF('Nhập'!$J$11:$J$19999,$C612,'Nhập'!$O$11:$O$19999)</f>
        <v>0</v>
      </c>
      <c r="J612" s="57">
        <f>SUMIF(Xuat!$I$11:$I$19999,$C612,Xuat!$K$11:$K$19999)</f>
        <v>0</v>
      </c>
      <c r="K612" s="57">
        <f>SUMIF(Xuat!$I$11:$I$19999,$C612,Xuat!$K$11:$K$19999)</f>
        <v>0</v>
      </c>
      <c r="L612" s="57">
        <f t="shared" ref="L612:M612" si="1208">F612+H612-J612</f>
        <v>0</v>
      </c>
      <c r="M612" s="57">
        <f t="shared" si="1208"/>
        <v>0</v>
      </c>
      <c r="N612" s="57">
        <f t="shared" ref="N612:O612" si="1209">F612+H612</f>
        <v>0</v>
      </c>
      <c r="O612" s="57">
        <f t="shared" si="1209"/>
        <v>0</v>
      </c>
      <c r="P612" s="58" t="str">
        <f t="shared" si="5"/>
        <v/>
      </c>
      <c r="Q612" s="57">
        <f t="shared" si="6"/>
        <v>0</v>
      </c>
      <c r="R612" s="49"/>
      <c r="S612" s="50"/>
      <c r="T612" s="50"/>
      <c r="U612" s="50"/>
      <c r="V612" s="50"/>
      <c r="W612" s="50"/>
      <c r="X612" s="50"/>
      <c r="Y612" s="50"/>
      <c r="Z612" s="50"/>
      <c r="AA612" s="50"/>
    </row>
    <row r="613" ht="18.75" customHeight="1">
      <c r="A613" s="41"/>
      <c r="B613" s="52"/>
      <c r="C613" s="53"/>
      <c r="D613" s="54" t="str">
        <f t="shared" si="204"/>
        <v/>
      </c>
      <c r="E613" s="55" t="str">
        <f t="shared" si="205"/>
        <v/>
      </c>
      <c r="F613" s="56"/>
      <c r="G613" s="56"/>
      <c r="H613" s="57">
        <f>SUMIF('Nhập'!$J$11:$J$19999,$C613,'Nhập'!$M$11:$M$19999)</f>
        <v>0</v>
      </c>
      <c r="I613" s="57">
        <f>SUMIF('Nhập'!$J$11:$J$19999,$C613,'Nhập'!$O$11:$O$19999)</f>
        <v>0</v>
      </c>
      <c r="J613" s="57">
        <f>SUMIF(Xuat!$I$11:$I$19999,$C613,Xuat!$K$11:$K$19999)</f>
        <v>0</v>
      </c>
      <c r="K613" s="57">
        <f>SUMIF(Xuat!$I$11:$I$19999,$C613,Xuat!$K$11:$K$19999)</f>
        <v>0</v>
      </c>
      <c r="L613" s="57">
        <f t="shared" ref="L613:M613" si="1210">F613+H613-J613</f>
        <v>0</v>
      </c>
      <c r="M613" s="57">
        <f t="shared" si="1210"/>
        <v>0</v>
      </c>
      <c r="N613" s="57">
        <f t="shared" ref="N613:O613" si="1211">F613+H613</f>
        <v>0</v>
      </c>
      <c r="O613" s="57">
        <f t="shared" si="1211"/>
        <v>0</v>
      </c>
      <c r="P613" s="58" t="str">
        <f t="shared" si="5"/>
        <v/>
      </c>
      <c r="Q613" s="57">
        <f t="shared" si="6"/>
        <v>0</v>
      </c>
      <c r="R613" s="49"/>
      <c r="S613" s="50"/>
      <c r="T613" s="50"/>
      <c r="U613" s="50"/>
      <c r="V613" s="50"/>
      <c r="W613" s="50"/>
      <c r="X613" s="50"/>
      <c r="Y613" s="50"/>
      <c r="Z613" s="50"/>
      <c r="AA613" s="50"/>
    </row>
    <row r="614" ht="18.75" customHeight="1">
      <c r="A614" s="41"/>
      <c r="B614" s="52"/>
      <c r="C614" s="53"/>
      <c r="D614" s="54" t="str">
        <f t="shared" si="204"/>
        <v/>
      </c>
      <c r="E614" s="55" t="str">
        <f t="shared" si="205"/>
        <v/>
      </c>
      <c r="F614" s="56"/>
      <c r="G614" s="56"/>
      <c r="H614" s="57">
        <f>SUMIF('Nhập'!$J$11:$J$19999,$C614,'Nhập'!$M$11:$M$19999)</f>
        <v>0</v>
      </c>
      <c r="I614" s="57">
        <f>SUMIF('Nhập'!$J$11:$J$19999,$C614,'Nhập'!$O$11:$O$19999)</f>
        <v>0</v>
      </c>
      <c r="J614" s="57">
        <f>SUMIF(Xuat!$I$11:$I$19999,$C614,Xuat!$K$11:$K$19999)</f>
        <v>0</v>
      </c>
      <c r="K614" s="57">
        <f>SUMIF(Xuat!$I$11:$I$19999,$C614,Xuat!$K$11:$K$19999)</f>
        <v>0</v>
      </c>
      <c r="L614" s="57">
        <f t="shared" ref="L614:M614" si="1212">F614+H614-J614</f>
        <v>0</v>
      </c>
      <c r="M614" s="57">
        <f t="shared" si="1212"/>
        <v>0</v>
      </c>
      <c r="N614" s="57">
        <f t="shared" ref="N614:O614" si="1213">F614+H614</f>
        <v>0</v>
      </c>
      <c r="O614" s="57">
        <f t="shared" si="1213"/>
        <v>0</v>
      </c>
      <c r="P614" s="58" t="str">
        <f t="shared" si="5"/>
        <v/>
      </c>
      <c r="Q614" s="57">
        <f t="shared" si="6"/>
        <v>0</v>
      </c>
      <c r="R614" s="49"/>
      <c r="S614" s="50"/>
      <c r="T614" s="50"/>
      <c r="U614" s="50"/>
      <c r="V614" s="50"/>
      <c r="W614" s="50"/>
      <c r="X614" s="50"/>
      <c r="Y614" s="50"/>
      <c r="Z614" s="50"/>
      <c r="AA614" s="50"/>
    </row>
    <row r="615" ht="18.75" customHeight="1">
      <c r="A615" s="41"/>
      <c r="B615" s="52"/>
      <c r="C615" s="53"/>
      <c r="D615" s="54" t="str">
        <f t="shared" si="204"/>
        <v/>
      </c>
      <c r="E615" s="55" t="str">
        <f t="shared" si="205"/>
        <v/>
      </c>
      <c r="F615" s="56"/>
      <c r="G615" s="56"/>
      <c r="H615" s="57">
        <f>SUMIF('Nhập'!$J$11:$J$19999,$C615,'Nhập'!$M$11:$M$19999)</f>
        <v>0</v>
      </c>
      <c r="I615" s="57">
        <f>SUMIF('Nhập'!$J$11:$J$19999,$C615,'Nhập'!$O$11:$O$19999)</f>
        <v>0</v>
      </c>
      <c r="J615" s="57">
        <f>SUMIF(Xuat!$I$11:$I$19999,$C615,Xuat!$K$11:$K$19999)</f>
        <v>0</v>
      </c>
      <c r="K615" s="57">
        <f>SUMIF(Xuat!$I$11:$I$19999,$C615,Xuat!$K$11:$K$19999)</f>
        <v>0</v>
      </c>
      <c r="L615" s="57">
        <f t="shared" ref="L615:M615" si="1214">F615+H615-J615</f>
        <v>0</v>
      </c>
      <c r="M615" s="57">
        <f t="shared" si="1214"/>
        <v>0</v>
      </c>
      <c r="N615" s="57">
        <f t="shared" ref="N615:O615" si="1215">F615+H615</f>
        <v>0</v>
      </c>
      <c r="O615" s="57">
        <f t="shared" si="1215"/>
        <v>0</v>
      </c>
      <c r="P615" s="58" t="str">
        <f t="shared" si="5"/>
        <v/>
      </c>
      <c r="Q615" s="57">
        <f t="shared" si="6"/>
        <v>0</v>
      </c>
      <c r="R615" s="49"/>
      <c r="S615" s="50"/>
      <c r="T615" s="50"/>
      <c r="U615" s="50"/>
      <c r="V615" s="50"/>
      <c r="W615" s="50"/>
      <c r="X615" s="50"/>
      <c r="Y615" s="50"/>
      <c r="Z615" s="50"/>
      <c r="AA615" s="50"/>
    </row>
    <row r="616" ht="18.75" customHeight="1">
      <c r="A616" s="41"/>
      <c r="B616" s="52"/>
      <c r="C616" s="53"/>
      <c r="D616" s="54" t="str">
        <f t="shared" si="204"/>
        <v/>
      </c>
      <c r="E616" s="55" t="str">
        <f t="shared" si="205"/>
        <v/>
      </c>
      <c r="F616" s="56"/>
      <c r="G616" s="56"/>
      <c r="H616" s="57">
        <f>SUMIF('Nhập'!$J$11:$J$19999,$C616,'Nhập'!$M$11:$M$19999)</f>
        <v>0</v>
      </c>
      <c r="I616" s="57">
        <f>SUMIF('Nhập'!$J$11:$J$19999,$C616,'Nhập'!$O$11:$O$19999)</f>
        <v>0</v>
      </c>
      <c r="J616" s="57">
        <f>SUMIF(Xuat!$I$11:$I$19999,$C616,Xuat!$K$11:$K$19999)</f>
        <v>0</v>
      </c>
      <c r="K616" s="57">
        <f>SUMIF(Xuat!$I$11:$I$19999,$C616,Xuat!$K$11:$K$19999)</f>
        <v>0</v>
      </c>
      <c r="L616" s="57">
        <f t="shared" ref="L616:M616" si="1216">F616+H616-J616</f>
        <v>0</v>
      </c>
      <c r="M616" s="57">
        <f t="shared" si="1216"/>
        <v>0</v>
      </c>
      <c r="N616" s="57">
        <f t="shared" ref="N616:O616" si="1217">F616+H616</f>
        <v>0</v>
      </c>
      <c r="O616" s="57">
        <f t="shared" si="1217"/>
        <v>0</v>
      </c>
      <c r="P616" s="58" t="str">
        <f t="shared" si="5"/>
        <v/>
      </c>
      <c r="Q616" s="57">
        <f t="shared" si="6"/>
        <v>0</v>
      </c>
      <c r="R616" s="49"/>
      <c r="S616" s="50"/>
      <c r="T616" s="50"/>
      <c r="U616" s="50"/>
      <c r="V616" s="50"/>
      <c r="W616" s="50"/>
      <c r="X616" s="50"/>
      <c r="Y616" s="50"/>
      <c r="Z616" s="50"/>
      <c r="AA616" s="50"/>
    </row>
    <row r="617" ht="18.75" customHeight="1">
      <c r="A617" s="41"/>
      <c r="B617" s="52"/>
      <c r="C617" s="53"/>
      <c r="D617" s="54" t="str">
        <f t="shared" si="204"/>
        <v/>
      </c>
      <c r="E617" s="55" t="str">
        <f t="shared" si="205"/>
        <v/>
      </c>
      <c r="F617" s="56"/>
      <c r="G617" s="56"/>
      <c r="H617" s="57">
        <f>SUMIF('Nhập'!$J$11:$J$19999,$C617,'Nhập'!$M$11:$M$19999)</f>
        <v>0</v>
      </c>
      <c r="I617" s="57">
        <f>SUMIF('Nhập'!$J$11:$J$19999,$C617,'Nhập'!$O$11:$O$19999)</f>
        <v>0</v>
      </c>
      <c r="J617" s="57">
        <f>SUMIF(Xuat!$I$11:$I$19999,$C617,Xuat!$K$11:$K$19999)</f>
        <v>0</v>
      </c>
      <c r="K617" s="57">
        <f>SUMIF(Xuat!$I$11:$I$19999,$C617,Xuat!$K$11:$K$19999)</f>
        <v>0</v>
      </c>
      <c r="L617" s="57">
        <f t="shared" ref="L617:M617" si="1218">F617+H617-J617</f>
        <v>0</v>
      </c>
      <c r="M617" s="57">
        <f t="shared" si="1218"/>
        <v>0</v>
      </c>
      <c r="N617" s="57">
        <f t="shared" ref="N617:O617" si="1219">F617+H617</f>
        <v>0</v>
      </c>
      <c r="O617" s="57">
        <f t="shared" si="1219"/>
        <v>0</v>
      </c>
      <c r="P617" s="58" t="str">
        <f t="shared" si="5"/>
        <v/>
      </c>
      <c r="Q617" s="57">
        <f t="shared" si="6"/>
        <v>0</v>
      </c>
      <c r="R617" s="49"/>
      <c r="S617" s="50"/>
      <c r="T617" s="50"/>
      <c r="U617" s="50"/>
      <c r="V617" s="50"/>
      <c r="W617" s="50"/>
      <c r="X617" s="50"/>
      <c r="Y617" s="50"/>
      <c r="Z617" s="50"/>
      <c r="AA617" s="50"/>
    </row>
    <row r="618" ht="18.75" customHeight="1">
      <c r="A618" s="41"/>
      <c r="B618" s="52"/>
      <c r="C618" s="53"/>
      <c r="D618" s="54" t="str">
        <f t="shared" si="204"/>
        <v/>
      </c>
      <c r="E618" s="55" t="str">
        <f t="shared" si="205"/>
        <v/>
      </c>
      <c r="F618" s="56"/>
      <c r="G618" s="56"/>
      <c r="H618" s="57">
        <f>SUMIF('Nhập'!$J$11:$J$19999,$C618,'Nhập'!$M$11:$M$19999)</f>
        <v>0</v>
      </c>
      <c r="I618" s="57">
        <f>SUMIF('Nhập'!$J$11:$J$19999,$C618,'Nhập'!$O$11:$O$19999)</f>
        <v>0</v>
      </c>
      <c r="J618" s="57">
        <f>SUMIF(Xuat!$I$11:$I$19999,$C618,Xuat!$K$11:$K$19999)</f>
        <v>0</v>
      </c>
      <c r="K618" s="57">
        <f>SUMIF(Xuat!$I$11:$I$19999,$C618,Xuat!$K$11:$K$19999)</f>
        <v>0</v>
      </c>
      <c r="L618" s="57">
        <f t="shared" ref="L618:M618" si="1220">F618+H618-J618</f>
        <v>0</v>
      </c>
      <c r="M618" s="57">
        <f t="shared" si="1220"/>
        <v>0</v>
      </c>
      <c r="N618" s="57">
        <f t="shared" ref="N618:O618" si="1221">F618+H618</f>
        <v>0</v>
      </c>
      <c r="O618" s="57">
        <f t="shared" si="1221"/>
        <v>0</v>
      </c>
      <c r="P618" s="58" t="str">
        <f t="shared" si="5"/>
        <v/>
      </c>
      <c r="Q618" s="57">
        <f t="shared" si="6"/>
        <v>0</v>
      </c>
      <c r="R618" s="49"/>
      <c r="S618" s="50"/>
      <c r="T618" s="50"/>
      <c r="U618" s="50"/>
      <c r="V618" s="50"/>
      <c r="W618" s="50"/>
      <c r="X618" s="50"/>
      <c r="Y618" s="50"/>
      <c r="Z618" s="50"/>
      <c r="AA618" s="50"/>
    </row>
    <row r="619" ht="18.75" customHeight="1">
      <c r="A619" s="41"/>
      <c r="B619" s="52"/>
      <c r="C619" s="53"/>
      <c r="D619" s="54" t="str">
        <f t="shared" si="204"/>
        <v/>
      </c>
      <c r="E619" s="55" t="str">
        <f t="shared" si="205"/>
        <v/>
      </c>
      <c r="F619" s="56"/>
      <c r="G619" s="56"/>
      <c r="H619" s="57">
        <f>SUMIF('Nhập'!$J$11:$J$19999,$C619,'Nhập'!$M$11:$M$19999)</f>
        <v>0</v>
      </c>
      <c r="I619" s="57">
        <f>SUMIF('Nhập'!$J$11:$J$19999,$C619,'Nhập'!$O$11:$O$19999)</f>
        <v>0</v>
      </c>
      <c r="J619" s="57">
        <f>SUMIF(Xuat!$I$11:$I$19999,$C619,Xuat!$K$11:$K$19999)</f>
        <v>0</v>
      </c>
      <c r="K619" s="57">
        <f>SUMIF(Xuat!$I$11:$I$19999,$C619,Xuat!$K$11:$K$19999)</f>
        <v>0</v>
      </c>
      <c r="L619" s="57">
        <f t="shared" ref="L619:M619" si="1222">F619+H619-J619</f>
        <v>0</v>
      </c>
      <c r="M619" s="57">
        <f t="shared" si="1222"/>
        <v>0</v>
      </c>
      <c r="N619" s="57">
        <f t="shared" ref="N619:O619" si="1223">F619+H619</f>
        <v>0</v>
      </c>
      <c r="O619" s="57">
        <f t="shared" si="1223"/>
        <v>0</v>
      </c>
      <c r="P619" s="58" t="str">
        <f t="shared" si="5"/>
        <v/>
      </c>
      <c r="Q619" s="57">
        <f t="shared" si="6"/>
        <v>0</v>
      </c>
      <c r="R619" s="49"/>
      <c r="S619" s="50"/>
      <c r="T619" s="50"/>
      <c r="U619" s="50"/>
      <c r="V619" s="50"/>
      <c r="W619" s="50"/>
      <c r="X619" s="50"/>
      <c r="Y619" s="50"/>
      <c r="Z619" s="50"/>
      <c r="AA619" s="50"/>
    </row>
    <row r="620" ht="18.75" customHeight="1">
      <c r="A620" s="41"/>
      <c r="B620" s="52"/>
      <c r="C620" s="53"/>
      <c r="D620" s="54" t="str">
        <f t="shared" si="204"/>
        <v/>
      </c>
      <c r="E620" s="55" t="str">
        <f t="shared" si="205"/>
        <v/>
      </c>
      <c r="F620" s="56"/>
      <c r="G620" s="56"/>
      <c r="H620" s="57">
        <f>SUMIF('Nhập'!$J$11:$J$19999,$C620,'Nhập'!$M$11:$M$19999)</f>
        <v>0</v>
      </c>
      <c r="I620" s="57">
        <f>SUMIF('Nhập'!$J$11:$J$19999,$C620,'Nhập'!$O$11:$O$19999)</f>
        <v>0</v>
      </c>
      <c r="J620" s="57">
        <f>SUMIF(Xuat!$I$11:$I$19999,$C620,Xuat!$K$11:$K$19999)</f>
        <v>0</v>
      </c>
      <c r="K620" s="57">
        <f>SUMIF(Xuat!$I$11:$I$19999,$C620,Xuat!$K$11:$K$19999)</f>
        <v>0</v>
      </c>
      <c r="L620" s="57">
        <f t="shared" ref="L620:M620" si="1224">F620+H620-J620</f>
        <v>0</v>
      </c>
      <c r="M620" s="57">
        <f t="shared" si="1224"/>
        <v>0</v>
      </c>
      <c r="N620" s="57">
        <f t="shared" ref="N620:O620" si="1225">F620+H620</f>
        <v>0</v>
      </c>
      <c r="O620" s="57">
        <f t="shared" si="1225"/>
        <v>0</v>
      </c>
      <c r="P620" s="58" t="str">
        <f t="shared" si="5"/>
        <v/>
      </c>
      <c r="Q620" s="57">
        <f t="shared" si="6"/>
        <v>0</v>
      </c>
      <c r="R620" s="49"/>
      <c r="S620" s="50"/>
      <c r="T620" s="50"/>
      <c r="U620" s="50"/>
      <c r="V620" s="50"/>
      <c r="W620" s="50"/>
      <c r="X620" s="50"/>
      <c r="Y620" s="50"/>
      <c r="Z620" s="50"/>
      <c r="AA620" s="50"/>
    </row>
    <row r="621" ht="18.75" customHeight="1">
      <c r="A621" s="41"/>
      <c r="B621" s="52"/>
      <c r="C621" s="53"/>
      <c r="D621" s="54" t="str">
        <f t="shared" si="204"/>
        <v/>
      </c>
      <c r="E621" s="55" t="str">
        <f t="shared" si="205"/>
        <v/>
      </c>
      <c r="F621" s="56"/>
      <c r="G621" s="56"/>
      <c r="H621" s="57">
        <f>SUMIF('Nhập'!$J$11:$J$19999,$C621,'Nhập'!$M$11:$M$19999)</f>
        <v>0</v>
      </c>
      <c r="I621" s="57">
        <f>SUMIF('Nhập'!$J$11:$J$19999,$C621,'Nhập'!$O$11:$O$19999)</f>
        <v>0</v>
      </c>
      <c r="J621" s="57">
        <f>SUMIF(Xuat!$I$11:$I$19999,$C621,Xuat!$K$11:$K$19999)</f>
        <v>0</v>
      </c>
      <c r="K621" s="57">
        <f>SUMIF(Xuat!$I$11:$I$19999,$C621,Xuat!$K$11:$K$19999)</f>
        <v>0</v>
      </c>
      <c r="L621" s="57">
        <f t="shared" ref="L621:M621" si="1226">F621+H621-J621</f>
        <v>0</v>
      </c>
      <c r="M621" s="57">
        <f t="shared" si="1226"/>
        <v>0</v>
      </c>
      <c r="N621" s="57">
        <f t="shared" ref="N621:O621" si="1227">F621+H621</f>
        <v>0</v>
      </c>
      <c r="O621" s="57">
        <f t="shared" si="1227"/>
        <v>0</v>
      </c>
      <c r="P621" s="58" t="str">
        <f t="shared" si="5"/>
        <v/>
      </c>
      <c r="Q621" s="57">
        <f t="shared" si="6"/>
        <v>0</v>
      </c>
      <c r="R621" s="49"/>
      <c r="S621" s="50"/>
      <c r="T621" s="50"/>
      <c r="U621" s="50"/>
      <c r="V621" s="50"/>
      <c r="W621" s="50"/>
      <c r="X621" s="50"/>
      <c r="Y621" s="50"/>
      <c r="Z621" s="50"/>
      <c r="AA621" s="50"/>
    </row>
    <row r="622" ht="18.75" customHeight="1">
      <c r="A622" s="41"/>
      <c r="B622" s="52"/>
      <c r="C622" s="53"/>
      <c r="D622" s="54" t="str">
        <f t="shared" si="204"/>
        <v/>
      </c>
      <c r="E622" s="55" t="str">
        <f t="shared" si="205"/>
        <v/>
      </c>
      <c r="F622" s="56"/>
      <c r="G622" s="56"/>
      <c r="H622" s="57">
        <f>SUMIF('Nhập'!$J$11:$J$19999,$C622,'Nhập'!$M$11:$M$19999)</f>
        <v>0</v>
      </c>
      <c r="I622" s="57">
        <f>SUMIF('Nhập'!$J$11:$J$19999,$C622,'Nhập'!$O$11:$O$19999)</f>
        <v>0</v>
      </c>
      <c r="J622" s="57">
        <f>SUMIF(Xuat!$I$11:$I$19999,$C622,Xuat!$K$11:$K$19999)</f>
        <v>0</v>
      </c>
      <c r="K622" s="57">
        <f>SUMIF(Xuat!$I$11:$I$19999,$C622,Xuat!$K$11:$K$19999)</f>
        <v>0</v>
      </c>
      <c r="L622" s="57">
        <f t="shared" ref="L622:M622" si="1228">F622+H622-J622</f>
        <v>0</v>
      </c>
      <c r="M622" s="57">
        <f t="shared" si="1228"/>
        <v>0</v>
      </c>
      <c r="N622" s="57">
        <f t="shared" ref="N622:O622" si="1229">F622+H622</f>
        <v>0</v>
      </c>
      <c r="O622" s="57">
        <f t="shared" si="1229"/>
        <v>0</v>
      </c>
      <c r="P622" s="58" t="str">
        <f t="shared" si="5"/>
        <v/>
      </c>
      <c r="Q622" s="57">
        <f t="shared" si="6"/>
        <v>0</v>
      </c>
      <c r="R622" s="49"/>
      <c r="S622" s="50"/>
      <c r="T622" s="50"/>
      <c r="U622" s="50"/>
      <c r="V622" s="50"/>
      <c r="W622" s="50"/>
      <c r="X622" s="50"/>
      <c r="Y622" s="50"/>
      <c r="Z622" s="50"/>
      <c r="AA622" s="50"/>
    </row>
    <row r="623" ht="18.75" customHeight="1">
      <c r="A623" s="41"/>
      <c r="B623" s="52"/>
      <c r="C623" s="53"/>
      <c r="D623" s="54" t="str">
        <f t="shared" si="204"/>
        <v/>
      </c>
      <c r="E623" s="55" t="str">
        <f t="shared" si="205"/>
        <v/>
      </c>
      <c r="F623" s="56"/>
      <c r="G623" s="56"/>
      <c r="H623" s="57">
        <f>SUMIF('Nhập'!$J$11:$J$19999,$C623,'Nhập'!$M$11:$M$19999)</f>
        <v>0</v>
      </c>
      <c r="I623" s="57">
        <f>SUMIF('Nhập'!$J$11:$J$19999,$C623,'Nhập'!$O$11:$O$19999)</f>
        <v>0</v>
      </c>
      <c r="J623" s="57">
        <f>SUMIF(Xuat!$I$11:$I$19999,$C623,Xuat!$K$11:$K$19999)</f>
        <v>0</v>
      </c>
      <c r="K623" s="57">
        <f>SUMIF(Xuat!$I$11:$I$19999,$C623,Xuat!$K$11:$K$19999)</f>
        <v>0</v>
      </c>
      <c r="L623" s="57">
        <f t="shared" ref="L623:M623" si="1230">F623+H623-J623</f>
        <v>0</v>
      </c>
      <c r="M623" s="57">
        <f t="shared" si="1230"/>
        <v>0</v>
      </c>
      <c r="N623" s="57">
        <f t="shared" ref="N623:O623" si="1231">F623+H623</f>
        <v>0</v>
      </c>
      <c r="O623" s="57">
        <f t="shared" si="1231"/>
        <v>0</v>
      </c>
      <c r="P623" s="58" t="str">
        <f t="shared" si="5"/>
        <v/>
      </c>
      <c r="Q623" s="57">
        <f t="shared" si="6"/>
        <v>0</v>
      </c>
      <c r="R623" s="49"/>
      <c r="S623" s="50"/>
      <c r="T623" s="50"/>
      <c r="U623" s="50"/>
      <c r="V623" s="50"/>
      <c r="W623" s="50"/>
      <c r="X623" s="50"/>
      <c r="Y623" s="50"/>
      <c r="Z623" s="50"/>
      <c r="AA623" s="50"/>
    </row>
    <row r="624" ht="18.75" customHeight="1">
      <c r="A624" s="41"/>
      <c r="B624" s="52"/>
      <c r="C624" s="53"/>
      <c r="D624" s="54" t="str">
        <f t="shared" si="204"/>
        <v/>
      </c>
      <c r="E624" s="55" t="str">
        <f t="shared" si="205"/>
        <v/>
      </c>
      <c r="F624" s="56"/>
      <c r="G624" s="56"/>
      <c r="H624" s="57">
        <f>SUMIF('Nhập'!$J$11:$J$19999,$C624,'Nhập'!$M$11:$M$19999)</f>
        <v>0</v>
      </c>
      <c r="I624" s="57">
        <f>SUMIF('Nhập'!$J$11:$J$19999,$C624,'Nhập'!$O$11:$O$19999)</f>
        <v>0</v>
      </c>
      <c r="J624" s="57">
        <f>SUMIF(Xuat!$I$11:$I$19999,$C624,Xuat!$K$11:$K$19999)</f>
        <v>0</v>
      </c>
      <c r="K624" s="57">
        <f>SUMIF(Xuat!$I$11:$I$19999,$C624,Xuat!$K$11:$K$19999)</f>
        <v>0</v>
      </c>
      <c r="L624" s="57">
        <f t="shared" ref="L624:M624" si="1232">F624+H624-J624</f>
        <v>0</v>
      </c>
      <c r="M624" s="57">
        <f t="shared" si="1232"/>
        <v>0</v>
      </c>
      <c r="N624" s="57">
        <f t="shared" ref="N624:O624" si="1233">F624+H624</f>
        <v>0</v>
      </c>
      <c r="O624" s="57">
        <f t="shared" si="1233"/>
        <v>0</v>
      </c>
      <c r="P624" s="58" t="str">
        <f t="shared" si="5"/>
        <v/>
      </c>
      <c r="Q624" s="57">
        <f t="shared" si="6"/>
        <v>0</v>
      </c>
      <c r="R624" s="49"/>
      <c r="S624" s="50"/>
      <c r="T624" s="50"/>
      <c r="U624" s="50"/>
      <c r="V624" s="50"/>
      <c r="W624" s="50"/>
      <c r="X624" s="50"/>
      <c r="Y624" s="50"/>
      <c r="Z624" s="50"/>
      <c r="AA624" s="50"/>
    </row>
    <row r="625" ht="18.75" customHeight="1">
      <c r="A625" s="41"/>
      <c r="B625" s="52"/>
      <c r="C625" s="53"/>
      <c r="D625" s="54" t="str">
        <f t="shared" si="204"/>
        <v/>
      </c>
      <c r="E625" s="55" t="str">
        <f t="shared" si="205"/>
        <v/>
      </c>
      <c r="F625" s="56"/>
      <c r="G625" s="56"/>
      <c r="H625" s="57">
        <f>SUMIF('Nhập'!$J$11:$J$19999,$C625,'Nhập'!$M$11:$M$19999)</f>
        <v>0</v>
      </c>
      <c r="I625" s="57">
        <f>SUMIF('Nhập'!$J$11:$J$19999,$C625,'Nhập'!$O$11:$O$19999)</f>
        <v>0</v>
      </c>
      <c r="J625" s="57">
        <f>SUMIF(Xuat!$I$11:$I$19999,$C625,Xuat!$K$11:$K$19999)</f>
        <v>0</v>
      </c>
      <c r="K625" s="57">
        <f>SUMIF(Xuat!$I$11:$I$19999,$C625,Xuat!$K$11:$K$19999)</f>
        <v>0</v>
      </c>
      <c r="L625" s="57">
        <f t="shared" ref="L625:M625" si="1234">F625+H625-J625</f>
        <v>0</v>
      </c>
      <c r="M625" s="57">
        <f t="shared" si="1234"/>
        <v>0</v>
      </c>
      <c r="N625" s="57">
        <f t="shared" ref="N625:O625" si="1235">F625+H625</f>
        <v>0</v>
      </c>
      <c r="O625" s="57">
        <f t="shared" si="1235"/>
        <v>0</v>
      </c>
      <c r="P625" s="58" t="str">
        <f t="shared" si="5"/>
        <v/>
      </c>
      <c r="Q625" s="57">
        <f t="shared" si="6"/>
        <v>0</v>
      </c>
      <c r="R625" s="49"/>
      <c r="S625" s="50"/>
      <c r="T625" s="50"/>
      <c r="U625" s="50"/>
      <c r="V625" s="50"/>
      <c r="W625" s="50"/>
      <c r="X625" s="50"/>
      <c r="Y625" s="50"/>
      <c r="Z625" s="50"/>
      <c r="AA625" s="50"/>
    </row>
    <row r="626" ht="18.75" customHeight="1">
      <c r="A626" s="41"/>
      <c r="B626" s="52"/>
      <c r="C626" s="53"/>
      <c r="D626" s="54" t="str">
        <f t="shared" si="204"/>
        <v/>
      </c>
      <c r="E626" s="55" t="str">
        <f t="shared" si="205"/>
        <v/>
      </c>
      <c r="F626" s="56"/>
      <c r="G626" s="56"/>
      <c r="H626" s="57">
        <f>SUMIF('Nhập'!$J$11:$J$19999,$C626,'Nhập'!$M$11:$M$19999)</f>
        <v>0</v>
      </c>
      <c r="I626" s="57">
        <f>SUMIF('Nhập'!$J$11:$J$19999,$C626,'Nhập'!$O$11:$O$19999)</f>
        <v>0</v>
      </c>
      <c r="J626" s="57">
        <f>SUMIF(Xuat!$I$11:$I$19999,$C626,Xuat!$K$11:$K$19999)</f>
        <v>0</v>
      </c>
      <c r="K626" s="57">
        <f>SUMIF(Xuat!$I$11:$I$19999,$C626,Xuat!$K$11:$K$19999)</f>
        <v>0</v>
      </c>
      <c r="L626" s="57">
        <f t="shared" ref="L626:M626" si="1236">F626+H626-J626</f>
        <v>0</v>
      </c>
      <c r="M626" s="57">
        <f t="shared" si="1236"/>
        <v>0</v>
      </c>
      <c r="N626" s="57">
        <f t="shared" ref="N626:O626" si="1237">F626+H626</f>
        <v>0</v>
      </c>
      <c r="O626" s="57">
        <f t="shared" si="1237"/>
        <v>0</v>
      </c>
      <c r="P626" s="58" t="str">
        <f t="shared" si="5"/>
        <v/>
      </c>
      <c r="Q626" s="57">
        <f t="shared" si="6"/>
        <v>0</v>
      </c>
      <c r="R626" s="49"/>
      <c r="S626" s="50"/>
      <c r="T626" s="50"/>
      <c r="U626" s="50"/>
      <c r="V626" s="50"/>
      <c r="W626" s="50"/>
      <c r="X626" s="50"/>
      <c r="Y626" s="50"/>
      <c r="Z626" s="50"/>
      <c r="AA626" s="50"/>
    </row>
    <row r="627" ht="18.75" customHeight="1">
      <c r="A627" s="41"/>
      <c r="B627" s="52"/>
      <c r="C627" s="53"/>
      <c r="D627" s="54" t="str">
        <f t="shared" si="204"/>
        <v/>
      </c>
      <c r="E627" s="55" t="str">
        <f t="shared" si="205"/>
        <v/>
      </c>
      <c r="F627" s="56"/>
      <c r="G627" s="56"/>
      <c r="H627" s="57">
        <f>SUMIF('Nhập'!$J$11:$J$19999,$C627,'Nhập'!$M$11:$M$19999)</f>
        <v>0</v>
      </c>
      <c r="I627" s="57">
        <f>SUMIF('Nhập'!$J$11:$J$19999,$C627,'Nhập'!$O$11:$O$19999)</f>
        <v>0</v>
      </c>
      <c r="J627" s="57">
        <f>SUMIF(Xuat!$I$11:$I$19999,$C627,Xuat!$K$11:$K$19999)</f>
        <v>0</v>
      </c>
      <c r="K627" s="57">
        <f>SUMIF(Xuat!$I$11:$I$19999,$C627,Xuat!$K$11:$K$19999)</f>
        <v>0</v>
      </c>
      <c r="L627" s="57">
        <f t="shared" ref="L627:M627" si="1238">F627+H627-J627</f>
        <v>0</v>
      </c>
      <c r="M627" s="57">
        <f t="shared" si="1238"/>
        <v>0</v>
      </c>
      <c r="N627" s="57">
        <f t="shared" ref="N627:O627" si="1239">F627+H627</f>
        <v>0</v>
      </c>
      <c r="O627" s="57">
        <f t="shared" si="1239"/>
        <v>0</v>
      </c>
      <c r="P627" s="58" t="str">
        <f t="shared" si="5"/>
        <v/>
      </c>
      <c r="Q627" s="57">
        <f t="shared" si="6"/>
        <v>0</v>
      </c>
      <c r="R627" s="49"/>
      <c r="S627" s="50"/>
      <c r="T627" s="50"/>
      <c r="U627" s="50"/>
      <c r="V627" s="50"/>
      <c r="W627" s="50"/>
      <c r="X627" s="50"/>
      <c r="Y627" s="50"/>
      <c r="Z627" s="50"/>
      <c r="AA627" s="50"/>
    </row>
    <row r="628" ht="18.75" customHeight="1">
      <c r="A628" s="41"/>
      <c r="B628" s="52"/>
      <c r="C628" s="53"/>
      <c r="D628" s="54" t="str">
        <f t="shared" si="204"/>
        <v/>
      </c>
      <c r="E628" s="55" t="str">
        <f t="shared" si="205"/>
        <v/>
      </c>
      <c r="F628" s="56"/>
      <c r="G628" s="56"/>
      <c r="H628" s="57">
        <f>SUMIF('Nhập'!$J$11:$J$19999,$C628,'Nhập'!$M$11:$M$19999)</f>
        <v>0</v>
      </c>
      <c r="I628" s="57">
        <f>SUMIF('Nhập'!$J$11:$J$19999,$C628,'Nhập'!$O$11:$O$19999)</f>
        <v>0</v>
      </c>
      <c r="J628" s="57">
        <f>SUMIF(Xuat!$I$11:$I$19999,$C628,Xuat!$K$11:$K$19999)</f>
        <v>0</v>
      </c>
      <c r="K628" s="57">
        <f>SUMIF(Xuat!$I$11:$I$19999,$C628,Xuat!$K$11:$K$19999)</f>
        <v>0</v>
      </c>
      <c r="L628" s="57">
        <f t="shared" ref="L628:M628" si="1240">F628+H628-J628</f>
        <v>0</v>
      </c>
      <c r="M628" s="57">
        <f t="shared" si="1240"/>
        <v>0</v>
      </c>
      <c r="N628" s="57">
        <f t="shared" ref="N628:O628" si="1241">F628+H628</f>
        <v>0</v>
      </c>
      <c r="O628" s="57">
        <f t="shared" si="1241"/>
        <v>0</v>
      </c>
      <c r="P628" s="58" t="str">
        <f t="shared" si="5"/>
        <v/>
      </c>
      <c r="Q628" s="57">
        <f t="shared" si="6"/>
        <v>0</v>
      </c>
      <c r="R628" s="49"/>
      <c r="S628" s="50"/>
      <c r="T628" s="50"/>
      <c r="U628" s="50"/>
      <c r="V628" s="50"/>
      <c r="W628" s="50"/>
      <c r="X628" s="50"/>
      <c r="Y628" s="50"/>
      <c r="Z628" s="50"/>
      <c r="AA628" s="50"/>
    </row>
    <row r="629" ht="18.75" customHeight="1">
      <c r="A629" s="41"/>
      <c r="B629" s="52"/>
      <c r="C629" s="53"/>
      <c r="D629" s="54" t="str">
        <f t="shared" si="204"/>
        <v/>
      </c>
      <c r="E629" s="55" t="str">
        <f t="shared" si="205"/>
        <v/>
      </c>
      <c r="F629" s="56"/>
      <c r="G629" s="56"/>
      <c r="H629" s="57">
        <f>SUMIF('Nhập'!$J$11:$J$19999,$C629,'Nhập'!$M$11:$M$19999)</f>
        <v>0</v>
      </c>
      <c r="I629" s="57">
        <f>SUMIF('Nhập'!$J$11:$J$19999,$C629,'Nhập'!$O$11:$O$19999)</f>
        <v>0</v>
      </c>
      <c r="J629" s="57">
        <f>SUMIF(Xuat!$I$11:$I$19999,$C629,Xuat!$K$11:$K$19999)</f>
        <v>0</v>
      </c>
      <c r="K629" s="57">
        <f>SUMIF(Xuat!$I$11:$I$19999,$C629,Xuat!$K$11:$K$19999)</f>
        <v>0</v>
      </c>
      <c r="L629" s="57">
        <f t="shared" ref="L629:M629" si="1242">F629+H629-J629</f>
        <v>0</v>
      </c>
      <c r="M629" s="57">
        <f t="shared" si="1242"/>
        <v>0</v>
      </c>
      <c r="N629" s="57">
        <f t="shared" ref="N629:O629" si="1243">F629+H629</f>
        <v>0</v>
      </c>
      <c r="O629" s="57">
        <f t="shared" si="1243"/>
        <v>0</v>
      </c>
      <c r="P629" s="58" t="str">
        <f t="shared" si="5"/>
        <v/>
      </c>
      <c r="Q629" s="57">
        <f t="shared" si="6"/>
        <v>0</v>
      </c>
      <c r="R629" s="49"/>
      <c r="S629" s="50"/>
      <c r="T629" s="50"/>
      <c r="U629" s="50"/>
      <c r="V629" s="50"/>
      <c r="W629" s="50"/>
      <c r="X629" s="50"/>
      <c r="Y629" s="50"/>
      <c r="Z629" s="50"/>
      <c r="AA629" s="50"/>
    </row>
    <row r="630" ht="18.75" customHeight="1">
      <c r="A630" s="41"/>
      <c r="B630" s="52"/>
      <c r="C630" s="53"/>
      <c r="D630" s="54" t="str">
        <f t="shared" si="204"/>
        <v/>
      </c>
      <c r="E630" s="55" t="str">
        <f t="shared" si="205"/>
        <v/>
      </c>
      <c r="F630" s="56"/>
      <c r="G630" s="56"/>
      <c r="H630" s="57">
        <f>SUMIF('Nhập'!$J$11:$J$19999,$C630,'Nhập'!$M$11:$M$19999)</f>
        <v>0</v>
      </c>
      <c r="I630" s="57">
        <f>SUMIF('Nhập'!$J$11:$J$19999,$C630,'Nhập'!$O$11:$O$19999)</f>
        <v>0</v>
      </c>
      <c r="J630" s="57">
        <f>SUMIF(Xuat!$I$11:$I$19999,$C630,Xuat!$K$11:$K$19999)</f>
        <v>0</v>
      </c>
      <c r="K630" s="57">
        <f>SUMIF(Xuat!$I$11:$I$19999,$C630,Xuat!$K$11:$K$19999)</f>
        <v>0</v>
      </c>
      <c r="L630" s="57">
        <f t="shared" ref="L630:M630" si="1244">F630+H630-J630</f>
        <v>0</v>
      </c>
      <c r="M630" s="57">
        <f t="shared" si="1244"/>
        <v>0</v>
      </c>
      <c r="N630" s="57">
        <f t="shared" ref="N630:O630" si="1245">F630+H630</f>
        <v>0</v>
      </c>
      <c r="O630" s="57">
        <f t="shared" si="1245"/>
        <v>0</v>
      </c>
      <c r="P630" s="58" t="str">
        <f t="shared" si="5"/>
        <v/>
      </c>
      <c r="Q630" s="57">
        <f t="shared" si="6"/>
        <v>0</v>
      </c>
      <c r="R630" s="49"/>
      <c r="S630" s="50"/>
      <c r="T630" s="50"/>
      <c r="U630" s="50"/>
      <c r="V630" s="50"/>
      <c r="W630" s="50"/>
      <c r="X630" s="50"/>
      <c r="Y630" s="50"/>
      <c r="Z630" s="50"/>
      <c r="AA630" s="50"/>
    </row>
    <row r="631" ht="18.75" customHeight="1">
      <c r="A631" s="41"/>
      <c r="B631" s="52"/>
      <c r="C631" s="53"/>
      <c r="D631" s="54" t="str">
        <f t="shared" si="204"/>
        <v/>
      </c>
      <c r="E631" s="55" t="str">
        <f t="shared" si="205"/>
        <v/>
      </c>
      <c r="F631" s="56"/>
      <c r="G631" s="56"/>
      <c r="H631" s="57">
        <f>SUMIF('Nhập'!$J$11:$J$19999,$C631,'Nhập'!$M$11:$M$19999)</f>
        <v>0</v>
      </c>
      <c r="I631" s="57">
        <f>SUMIF('Nhập'!$J$11:$J$19999,$C631,'Nhập'!$O$11:$O$19999)</f>
        <v>0</v>
      </c>
      <c r="J631" s="57">
        <f>SUMIF(Xuat!$I$11:$I$19999,$C631,Xuat!$K$11:$K$19999)</f>
        <v>0</v>
      </c>
      <c r="K631" s="57">
        <f>SUMIF(Xuat!$I$11:$I$19999,$C631,Xuat!$K$11:$K$19999)</f>
        <v>0</v>
      </c>
      <c r="L631" s="57">
        <f t="shared" ref="L631:M631" si="1246">F631+H631-J631</f>
        <v>0</v>
      </c>
      <c r="M631" s="57">
        <f t="shared" si="1246"/>
        <v>0</v>
      </c>
      <c r="N631" s="57">
        <f t="shared" ref="N631:O631" si="1247">F631+H631</f>
        <v>0</v>
      </c>
      <c r="O631" s="57">
        <f t="shared" si="1247"/>
        <v>0</v>
      </c>
      <c r="P631" s="58" t="str">
        <f t="shared" si="5"/>
        <v/>
      </c>
      <c r="Q631" s="57">
        <f t="shared" si="6"/>
        <v>0</v>
      </c>
      <c r="R631" s="49"/>
      <c r="S631" s="50"/>
      <c r="T631" s="50"/>
      <c r="U631" s="50"/>
      <c r="V631" s="50"/>
      <c r="W631" s="50"/>
      <c r="X631" s="50"/>
      <c r="Y631" s="50"/>
      <c r="Z631" s="50"/>
      <c r="AA631" s="50"/>
    </row>
    <row r="632" ht="18.75" customHeight="1">
      <c r="A632" s="41"/>
      <c r="B632" s="52"/>
      <c r="C632" s="53"/>
      <c r="D632" s="54" t="str">
        <f t="shared" si="204"/>
        <v/>
      </c>
      <c r="E632" s="55" t="str">
        <f t="shared" si="205"/>
        <v/>
      </c>
      <c r="F632" s="56"/>
      <c r="G632" s="56"/>
      <c r="H632" s="57">
        <f>SUMIF('Nhập'!$J$11:$J$19999,$C632,'Nhập'!$M$11:$M$19999)</f>
        <v>0</v>
      </c>
      <c r="I632" s="57">
        <f>SUMIF('Nhập'!$J$11:$J$19999,$C632,'Nhập'!$O$11:$O$19999)</f>
        <v>0</v>
      </c>
      <c r="J632" s="57">
        <f>SUMIF(Xuat!$I$11:$I$19999,$C632,Xuat!$K$11:$K$19999)</f>
        <v>0</v>
      </c>
      <c r="K632" s="57">
        <f>SUMIF(Xuat!$I$11:$I$19999,$C632,Xuat!$K$11:$K$19999)</f>
        <v>0</v>
      </c>
      <c r="L632" s="57">
        <f t="shared" ref="L632:M632" si="1248">F632+H632-J632</f>
        <v>0</v>
      </c>
      <c r="M632" s="57">
        <f t="shared" si="1248"/>
        <v>0</v>
      </c>
      <c r="N632" s="57">
        <f t="shared" ref="N632:O632" si="1249">F632+H632</f>
        <v>0</v>
      </c>
      <c r="O632" s="57">
        <f t="shared" si="1249"/>
        <v>0</v>
      </c>
      <c r="P632" s="58" t="str">
        <f t="shared" si="5"/>
        <v/>
      </c>
      <c r="Q632" s="57">
        <f t="shared" si="6"/>
        <v>0</v>
      </c>
      <c r="R632" s="49"/>
      <c r="S632" s="50"/>
      <c r="T632" s="50"/>
      <c r="U632" s="50"/>
      <c r="V632" s="50"/>
      <c r="W632" s="50"/>
      <c r="X632" s="50"/>
      <c r="Y632" s="50"/>
      <c r="Z632" s="50"/>
      <c r="AA632" s="50"/>
    </row>
    <row r="633" ht="18.75" customHeight="1">
      <c r="A633" s="41"/>
      <c r="B633" s="52"/>
      <c r="C633" s="53"/>
      <c r="D633" s="54" t="str">
        <f t="shared" si="204"/>
        <v/>
      </c>
      <c r="E633" s="55" t="str">
        <f t="shared" si="205"/>
        <v/>
      </c>
      <c r="F633" s="56"/>
      <c r="G633" s="56"/>
      <c r="H633" s="57">
        <f>SUMIF('Nhập'!$J$11:$J$19999,$C633,'Nhập'!$M$11:$M$19999)</f>
        <v>0</v>
      </c>
      <c r="I633" s="57">
        <f>SUMIF('Nhập'!$J$11:$J$19999,$C633,'Nhập'!$O$11:$O$19999)</f>
        <v>0</v>
      </c>
      <c r="J633" s="57">
        <f>SUMIF(Xuat!$I$11:$I$19999,$C633,Xuat!$K$11:$K$19999)</f>
        <v>0</v>
      </c>
      <c r="K633" s="57">
        <f>SUMIF(Xuat!$I$11:$I$19999,$C633,Xuat!$K$11:$K$19999)</f>
        <v>0</v>
      </c>
      <c r="L633" s="57">
        <f t="shared" ref="L633:M633" si="1250">F633+H633-J633</f>
        <v>0</v>
      </c>
      <c r="M633" s="57">
        <f t="shared" si="1250"/>
        <v>0</v>
      </c>
      <c r="N633" s="57">
        <f t="shared" ref="N633:O633" si="1251">F633+H633</f>
        <v>0</v>
      </c>
      <c r="O633" s="57">
        <f t="shared" si="1251"/>
        <v>0</v>
      </c>
      <c r="P633" s="58" t="str">
        <f t="shared" si="5"/>
        <v/>
      </c>
      <c r="Q633" s="57">
        <f t="shared" si="6"/>
        <v>0</v>
      </c>
      <c r="R633" s="49"/>
      <c r="S633" s="50"/>
      <c r="T633" s="50"/>
      <c r="U633" s="50"/>
      <c r="V633" s="50"/>
      <c r="W633" s="50"/>
      <c r="X633" s="50"/>
      <c r="Y633" s="50"/>
      <c r="Z633" s="50"/>
      <c r="AA633" s="50"/>
    </row>
    <row r="634" ht="18.75" customHeight="1">
      <c r="A634" s="41"/>
      <c r="B634" s="52"/>
      <c r="C634" s="53"/>
      <c r="D634" s="54" t="str">
        <f t="shared" si="204"/>
        <v/>
      </c>
      <c r="E634" s="55" t="str">
        <f t="shared" si="205"/>
        <v/>
      </c>
      <c r="F634" s="56"/>
      <c r="G634" s="56"/>
      <c r="H634" s="57">
        <f>SUMIF('Nhập'!$J$11:$J$19999,$C634,'Nhập'!$M$11:$M$19999)</f>
        <v>0</v>
      </c>
      <c r="I634" s="57">
        <f>SUMIF('Nhập'!$J$11:$J$19999,$C634,'Nhập'!$O$11:$O$19999)</f>
        <v>0</v>
      </c>
      <c r="J634" s="57">
        <f>SUMIF(Xuat!$I$11:$I$19999,$C634,Xuat!$K$11:$K$19999)</f>
        <v>0</v>
      </c>
      <c r="K634" s="57">
        <f>SUMIF(Xuat!$I$11:$I$19999,$C634,Xuat!$K$11:$K$19999)</f>
        <v>0</v>
      </c>
      <c r="L634" s="57">
        <f t="shared" ref="L634:M634" si="1252">F634+H634-J634</f>
        <v>0</v>
      </c>
      <c r="M634" s="57">
        <f t="shared" si="1252"/>
        <v>0</v>
      </c>
      <c r="N634" s="57">
        <f t="shared" ref="N634:O634" si="1253">F634+H634</f>
        <v>0</v>
      </c>
      <c r="O634" s="57">
        <f t="shared" si="1253"/>
        <v>0</v>
      </c>
      <c r="P634" s="58" t="str">
        <f t="shared" si="5"/>
        <v/>
      </c>
      <c r="Q634" s="57">
        <f t="shared" si="6"/>
        <v>0</v>
      </c>
      <c r="R634" s="49"/>
      <c r="S634" s="50"/>
      <c r="T634" s="50"/>
      <c r="U634" s="50"/>
      <c r="V634" s="50"/>
      <c r="W634" s="50"/>
      <c r="X634" s="50"/>
      <c r="Y634" s="50"/>
      <c r="Z634" s="50"/>
      <c r="AA634" s="50"/>
    </row>
    <row r="635" ht="18.75" customHeight="1">
      <c r="A635" s="41"/>
      <c r="B635" s="52"/>
      <c r="C635" s="53"/>
      <c r="D635" s="54" t="str">
        <f t="shared" si="204"/>
        <v/>
      </c>
      <c r="E635" s="55" t="str">
        <f t="shared" si="205"/>
        <v/>
      </c>
      <c r="F635" s="56"/>
      <c r="G635" s="56"/>
      <c r="H635" s="57">
        <f>SUMIF('Nhập'!$J$11:$J$19999,$C635,'Nhập'!$M$11:$M$19999)</f>
        <v>0</v>
      </c>
      <c r="I635" s="57">
        <f>SUMIF('Nhập'!$J$11:$J$19999,$C635,'Nhập'!$O$11:$O$19999)</f>
        <v>0</v>
      </c>
      <c r="J635" s="57">
        <f>SUMIF(Xuat!$I$11:$I$19999,$C635,Xuat!$K$11:$K$19999)</f>
        <v>0</v>
      </c>
      <c r="K635" s="57">
        <f>SUMIF(Xuat!$I$11:$I$19999,$C635,Xuat!$K$11:$K$19999)</f>
        <v>0</v>
      </c>
      <c r="L635" s="57">
        <f t="shared" ref="L635:M635" si="1254">F635+H635-J635</f>
        <v>0</v>
      </c>
      <c r="M635" s="57">
        <f t="shared" si="1254"/>
        <v>0</v>
      </c>
      <c r="N635" s="57">
        <f t="shared" ref="N635:O635" si="1255">F635+H635</f>
        <v>0</v>
      </c>
      <c r="O635" s="57">
        <f t="shared" si="1255"/>
        <v>0</v>
      </c>
      <c r="P635" s="58" t="str">
        <f t="shared" si="5"/>
        <v/>
      </c>
      <c r="Q635" s="57">
        <f t="shared" si="6"/>
        <v>0</v>
      </c>
      <c r="R635" s="49"/>
      <c r="S635" s="50"/>
      <c r="T635" s="50"/>
      <c r="U635" s="50"/>
      <c r="V635" s="50"/>
      <c r="W635" s="50"/>
      <c r="X635" s="50"/>
      <c r="Y635" s="50"/>
      <c r="Z635" s="50"/>
      <c r="AA635" s="50"/>
    </row>
    <row r="636" ht="18.75" customHeight="1">
      <c r="A636" s="41"/>
      <c r="B636" s="52"/>
      <c r="C636" s="53"/>
      <c r="D636" s="54" t="str">
        <f t="shared" si="204"/>
        <v/>
      </c>
      <c r="E636" s="55" t="str">
        <f t="shared" si="205"/>
        <v/>
      </c>
      <c r="F636" s="56"/>
      <c r="G636" s="56"/>
      <c r="H636" s="57">
        <f>SUMIF('Nhập'!$J$11:$J$19999,$C636,'Nhập'!$M$11:$M$19999)</f>
        <v>0</v>
      </c>
      <c r="I636" s="57">
        <f>SUMIF('Nhập'!$J$11:$J$19999,$C636,'Nhập'!$O$11:$O$19999)</f>
        <v>0</v>
      </c>
      <c r="J636" s="57">
        <f>SUMIF(Xuat!$I$11:$I$19999,$C636,Xuat!$K$11:$K$19999)</f>
        <v>0</v>
      </c>
      <c r="K636" s="57">
        <f>SUMIF(Xuat!$I$11:$I$19999,$C636,Xuat!$K$11:$K$19999)</f>
        <v>0</v>
      </c>
      <c r="L636" s="57">
        <f t="shared" ref="L636:M636" si="1256">F636+H636-J636</f>
        <v>0</v>
      </c>
      <c r="M636" s="57">
        <f t="shared" si="1256"/>
        <v>0</v>
      </c>
      <c r="N636" s="57">
        <f t="shared" ref="N636:O636" si="1257">F636+H636</f>
        <v>0</v>
      </c>
      <c r="O636" s="57">
        <f t="shared" si="1257"/>
        <v>0</v>
      </c>
      <c r="P636" s="58" t="str">
        <f t="shared" si="5"/>
        <v/>
      </c>
      <c r="Q636" s="57">
        <f t="shared" si="6"/>
        <v>0</v>
      </c>
      <c r="R636" s="49"/>
      <c r="S636" s="50"/>
      <c r="T636" s="50"/>
      <c r="U636" s="50"/>
      <c r="V636" s="50"/>
      <c r="W636" s="50"/>
      <c r="X636" s="50"/>
      <c r="Y636" s="50"/>
      <c r="Z636" s="50"/>
      <c r="AA636" s="50"/>
    </row>
    <row r="637" ht="18.75" customHeight="1">
      <c r="A637" s="41"/>
      <c r="B637" s="52"/>
      <c r="C637" s="53"/>
      <c r="D637" s="54" t="str">
        <f t="shared" si="204"/>
        <v/>
      </c>
      <c r="E637" s="55" t="str">
        <f t="shared" si="205"/>
        <v/>
      </c>
      <c r="F637" s="56"/>
      <c r="G637" s="56"/>
      <c r="H637" s="57">
        <f>SUMIF('Nhập'!$J$11:$J$19999,$C637,'Nhập'!$M$11:$M$19999)</f>
        <v>0</v>
      </c>
      <c r="I637" s="57">
        <f>SUMIF('Nhập'!$J$11:$J$19999,$C637,'Nhập'!$O$11:$O$19999)</f>
        <v>0</v>
      </c>
      <c r="J637" s="57">
        <f>SUMIF(Xuat!$I$11:$I$19999,$C637,Xuat!$K$11:$K$19999)</f>
        <v>0</v>
      </c>
      <c r="K637" s="57">
        <f>SUMIF(Xuat!$I$11:$I$19999,$C637,Xuat!$K$11:$K$19999)</f>
        <v>0</v>
      </c>
      <c r="L637" s="57">
        <f t="shared" ref="L637:M637" si="1258">F637+H637-J637</f>
        <v>0</v>
      </c>
      <c r="M637" s="57">
        <f t="shared" si="1258"/>
        <v>0</v>
      </c>
      <c r="N637" s="57">
        <f t="shared" ref="N637:O637" si="1259">F637+H637</f>
        <v>0</v>
      </c>
      <c r="O637" s="57">
        <f t="shared" si="1259"/>
        <v>0</v>
      </c>
      <c r="P637" s="58" t="str">
        <f t="shared" si="5"/>
        <v/>
      </c>
      <c r="Q637" s="57">
        <f t="shared" si="6"/>
        <v>0</v>
      </c>
      <c r="R637" s="49"/>
      <c r="S637" s="50"/>
      <c r="T637" s="50"/>
      <c r="U637" s="50"/>
      <c r="V637" s="50"/>
      <c r="W637" s="50"/>
      <c r="X637" s="50"/>
      <c r="Y637" s="50"/>
      <c r="Z637" s="50"/>
      <c r="AA637" s="50"/>
    </row>
    <row r="638" ht="18.75" customHeight="1">
      <c r="A638" s="41"/>
      <c r="B638" s="52"/>
      <c r="C638" s="53"/>
      <c r="D638" s="54" t="str">
        <f t="shared" si="204"/>
        <v/>
      </c>
      <c r="E638" s="55" t="str">
        <f t="shared" si="205"/>
        <v/>
      </c>
      <c r="F638" s="56"/>
      <c r="G638" s="56"/>
      <c r="H638" s="57">
        <f>SUMIF('Nhập'!$J$11:$J$19999,$C638,'Nhập'!$M$11:$M$19999)</f>
        <v>0</v>
      </c>
      <c r="I638" s="57">
        <f>SUMIF('Nhập'!$J$11:$J$19999,$C638,'Nhập'!$O$11:$O$19999)</f>
        <v>0</v>
      </c>
      <c r="J638" s="57">
        <f>SUMIF(Xuat!$I$11:$I$19999,$C638,Xuat!$K$11:$K$19999)</f>
        <v>0</v>
      </c>
      <c r="K638" s="57">
        <f>SUMIF(Xuat!$I$11:$I$19999,$C638,Xuat!$K$11:$K$19999)</f>
        <v>0</v>
      </c>
      <c r="L638" s="57">
        <f t="shared" ref="L638:M638" si="1260">F638+H638-J638</f>
        <v>0</v>
      </c>
      <c r="M638" s="57">
        <f t="shared" si="1260"/>
        <v>0</v>
      </c>
      <c r="N638" s="57">
        <f t="shared" ref="N638:O638" si="1261">F638+H638</f>
        <v>0</v>
      </c>
      <c r="O638" s="57">
        <f t="shared" si="1261"/>
        <v>0</v>
      </c>
      <c r="P638" s="58" t="str">
        <f t="shared" si="5"/>
        <v/>
      </c>
      <c r="Q638" s="57">
        <f t="shared" si="6"/>
        <v>0</v>
      </c>
      <c r="R638" s="49"/>
      <c r="S638" s="50"/>
      <c r="T638" s="50"/>
      <c r="U638" s="50"/>
      <c r="V638" s="50"/>
      <c r="W638" s="50"/>
      <c r="X638" s="50"/>
      <c r="Y638" s="50"/>
      <c r="Z638" s="50"/>
      <c r="AA638" s="50"/>
    </row>
    <row r="639" ht="18.75" customHeight="1">
      <c r="A639" s="41"/>
      <c r="B639" s="52"/>
      <c r="C639" s="53"/>
      <c r="D639" s="54" t="str">
        <f t="shared" si="204"/>
        <v/>
      </c>
      <c r="E639" s="55" t="str">
        <f t="shared" si="205"/>
        <v/>
      </c>
      <c r="F639" s="56"/>
      <c r="G639" s="56"/>
      <c r="H639" s="57">
        <f>SUMIF('Nhập'!$J$11:$J$19999,$C639,'Nhập'!$M$11:$M$19999)</f>
        <v>0</v>
      </c>
      <c r="I639" s="57">
        <f>SUMIF('Nhập'!$J$11:$J$19999,$C639,'Nhập'!$O$11:$O$19999)</f>
        <v>0</v>
      </c>
      <c r="J639" s="57">
        <f>SUMIF(Xuat!$I$11:$I$19999,$C639,Xuat!$K$11:$K$19999)</f>
        <v>0</v>
      </c>
      <c r="K639" s="57">
        <f>SUMIF(Xuat!$I$11:$I$19999,$C639,Xuat!$K$11:$K$19999)</f>
        <v>0</v>
      </c>
      <c r="L639" s="57">
        <f t="shared" ref="L639:M639" si="1262">F639+H639-J639</f>
        <v>0</v>
      </c>
      <c r="M639" s="57">
        <f t="shared" si="1262"/>
        <v>0</v>
      </c>
      <c r="N639" s="57">
        <f t="shared" ref="N639:O639" si="1263">F639+H639</f>
        <v>0</v>
      </c>
      <c r="O639" s="57">
        <f t="shared" si="1263"/>
        <v>0</v>
      </c>
      <c r="P639" s="58" t="str">
        <f t="shared" si="5"/>
        <v/>
      </c>
      <c r="Q639" s="57">
        <f t="shared" si="6"/>
        <v>0</v>
      </c>
      <c r="R639" s="49"/>
      <c r="S639" s="50"/>
      <c r="T639" s="50"/>
      <c r="U639" s="50"/>
      <c r="V639" s="50"/>
      <c r="W639" s="50"/>
      <c r="X639" s="50"/>
      <c r="Y639" s="50"/>
      <c r="Z639" s="50"/>
      <c r="AA639" s="50"/>
    </row>
    <row r="640" ht="18.75" customHeight="1">
      <c r="A640" s="41"/>
      <c r="B640" s="52"/>
      <c r="C640" s="53"/>
      <c r="D640" s="54" t="str">
        <f t="shared" si="204"/>
        <v/>
      </c>
      <c r="E640" s="55" t="str">
        <f t="shared" si="205"/>
        <v/>
      </c>
      <c r="F640" s="56"/>
      <c r="G640" s="56"/>
      <c r="H640" s="57">
        <f>SUMIF('Nhập'!$J$11:$J$19999,$C640,'Nhập'!$M$11:$M$19999)</f>
        <v>0</v>
      </c>
      <c r="I640" s="57">
        <f>SUMIF('Nhập'!$J$11:$J$19999,$C640,'Nhập'!$O$11:$O$19999)</f>
        <v>0</v>
      </c>
      <c r="J640" s="57">
        <f>SUMIF(Xuat!$I$11:$I$19999,$C640,Xuat!$K$11:$K$19999)</f>
        <v>0</v>
      </c>
      <c r="K640" s="57">
        <f>SUMIF(Xuat!$I$11:$I$19999,$C640,Xuat!$K$11:$K$19999)</f>
        <v>0</v>
      </c>
      <c r="L640" s="57">
        <f t="shared" ref="L640:M640" si="1264">F640+H640-J640</f>
        <v>0</v>
      </c>
      <c r="M640" s="57">
        <f t="shared" si="1264"/>
        <v>0</v>
      </c>
      <c r="N640" s="57">
        <f t="shared" ref="N640:O640" si="1265">F640+H640</f>
        <v>0</v>
      </c>
      <c r="O640" s="57">
        <f t="shared" si="1265"/>
        <v>0</v>
      </c>
      <c r="P640" s="58" t="str">
        <f t="shared" si="5"/>
        <v/>
      </c>
      <c r="Q640" s="57">
        <f t="shared" si="6"/>
        <v>0</v>
      </c>
      <c r="R640" s="49"/>
      <c r="S640" s="50"/>
      <c r="T640" s="50"/>
      <c r="U640" s="50"/>
      <c r="V640" s="50"/>
      <c r="W640" s="50"/>
      <c r="X640" s="50"/>
      <c r="Y640" s="50"/>
      <c r="Z640" s="50"/>
      <c r="AA640" s="50"/>
    </row>
    <row r="641" ht="18.75" customHeight="1">
      <c r="A641" s="41"/>
      <c r="B641" s="52"/>
      <c r="C641" s="53"/>
      <c r="D641" s="54" t="str">
        <f t="shared" si="204"/>
        <v/>
      </c>
      <c r="E641" s="55" t="str">
        <f t="shared" si="205"/>
        <v/>
      </c>
      <c r="F641" s="56"/>
      <c r="G641" s="56"/>
      <c r="H641" s="57">
        <f>SUMIF('Nhập'!$J$11:$J$19999,$C641,'Nhập'!$M$11:$M$19999)</f>
        <v>0</v>
      </c>
      <c r="I641" s="57">
        <f>SUMIF('Nhập'!$J$11:$J$19999,$C641,'Nhập'!$O$11:$O$19999)</f>
        <v>0</v>
      </c>
      <c r="J641" s="57">
        <f>SUMIF(Xuat!$I$11:$I$19999,$C641,Xuat!$K$11:$K$19999)</f>
        <v>0</v>
      </c>
      <c r="K641" s="57">
        <f>SUMIF(Xuat!$I$11:$I$19999,$C641,Xuat!$K$11:$K$19999)</f>
        <v>0</v>
      </c>
      <c r="L641" s="57">
        <f t="shared" ref="L641:M641" si="1266">F641+H641-J641</f>
        <v>0</v>
      </c>
      <c r="M641" s="57">
        <f t="shared" si="1266"/>
        <v>0</v>
      </c>
      <c r="N641" s="57">
        <f t="shared" ref="N641:O641" si="1267">F641+H641</f>
        <v>0</v>
      </c>
      <c r="O641" s="57">
        <f t="shared" si="1267"/>
        <v>0</v>
      </c>
      <c r="P641" s="58" t="str">
        <f t="shared" si="5"/>
        <v/>
      </c>
      <c r="Q641" s="57">
        <f t="shared" si="6"/>
        <v>0</v>
      </c>
      <c r="R641" s="49"/>
      <c r="S641" s="50"/>
      <c r="T641" s="50"/>
      <c r="U641" s="50"/>
      <c r="V641" s="50"/>
      <c r="W641" s="50"/>
      <c r="X641" s="50"/>
      <c r="Y641" s="50"/>
      <c r="Z641" s="50"/>
      <c r="AA641" s="50"/>
    </row>
    <row r="642" ht="18.75" customHeight="1">
      <c r="A642" s="41"/>
      <c r="B642" s="52"/>
      <c r="C642" s="53"/>
      <c r="D642" s="54" t="str">
        <f t="shared" si="204"/>
        <v/>
      </c>
      <c r="E642" s="55" t="str">
        <f t="shared" si="205"/>
        <v/>
      </c>
      <c r="F642" s="56"/>
      <c r="G642" s="56"/>
      <c r="H642" s="57">
        <f>SUMIF('Nhập'!$J$11:$J$19999,$C642,'Nhập'!$M$11:$M$19999)</f>
        <v>0</v>
      </c>
      <c r="I642" s="57">
        <f>SUMIF('Nhập'!$J$11:$J$19999,$C642,'Nhập'!$O$11:$O$19999)</f>
        <v>0</v>
      </c>
      <c r="J642" s="57">
        <f>SUMIF(Xuat!$I$11:$I$19999,$C642,Xuat!$K$11:$K$19999)</f>
        <v>0</v>
      </c>
      <c r="K642" s="57">
        <f>SUMIF(Xuat!$I$11:$I$19999,$C642,Xuat!$K$11:$K$19999)</f>
        <v>0</v>
      </c>
      <c r="L642" s="57">
        <f t="shared" ref="L642:M642" si="1268">F642+H642-J642</f>
        <v>0</v>
      </c>
      <c r="M642" s="57">
        <f t="shared" si="1268"/>
        <v>0</v>
      </c>
      <c r="N642" s="57">
        <f t="shared" ref="N642:O642" si="1269">F642+H642</f>
        <v>0</v>
      </c>
      <c r="O642" s="57">
        <f t="shared" si="1269"/>
        <v>0</v>
      </c>
      <c r="P642" s="58" t="str">
        <f t="shared" si="5"/>
        <v/>
      </c>
      <c r="Q642" s="57">
        <f t="shared" si="6"/>
        <v>0</v>
      </c>
      <c r="R642" s="49"/>
      <c r="S642" s="50"/>
      <c r="T642" s="50"/>
      <c r="U642" s="50"/>
      <c r="V642" s="50"/>
      <c r="W642" s="50"/>
      <c r="X642" s="50"/>
      <c r="Y642" s="50"/>
      <c r="Z642" s="50"/>
      <c r="AA642" s="50"/>
    </row>
    <row r="643" ht="18.75" customHeight="1">
      <c r="A643" s="41"/>
      <c r="B643" s="52"/>
      <c r="C643" s="53"/>
      <c r="D643" s="54" t="str">
        <f t="shared" si="204"/>
        <v/>
      </c>
      <c r="E643" s="55" t="str">
        <f t="shared" si="205"/>
        <v/>
      </c>
      <c r="F643" s="56"/>
      <c r="G643" s="56"/>
      <c r="H643" s="57">
        <f>SUMIF('Nhập'!$J$11:$J$19999,$C643,'Nhập'!$M$11:$M$19999)</f>
        <v>0</v>
      </c>
      <c r="I643" s="57">
        <f>SUMIF('Nhập'!$J$11:$J$19999,$C643,'Nhập'!$O$11:$O$19999)</f>
        <v>0</v>
      </c>
      <c r="J643" s="57">
        <f>SUMIF(Xuat!$I$11:$I$19999,$C643,Xuat!$K$11:$K$19999)</f>
        <v>0</v>
      </c>
      <c r="K643" s="57">
        <f>SUMIF(Xuat!$I$11:$I$19999,$C643,Xuat!$K$11:$K$19999)</f>
        <v>0</v>
      </c>
      <c r="L643" s="57">
        <f t="shared" ref="L643:M643" si="1270">F643+H643-J643</f>
        <v>0</v>
      </c>
      <c r="M643" s="57">
        <f t="shared" si="1270"/>
        <v>0</v>
      </c>
      <c r="N643" s="57">
        <f t="shared" ref="N643:O643" si="1271">F643+H643</f>
        <v>0</v>
      </c>
      <c r="O643" s="57">
        <f t="shared" si="1271"/>
        <v>0</v>
      </c>
      <c r="P643" s="58" t="str">
        <f t="shared" si="5"/>
        <v/>
      </c>
      <c r="Q643" s="57">
        <f t="shared" si="6"/>
        <v>0</v>
      </c>
      <c r="R643" s="49"/>
      <c r="S643" s="50"/>
      <c r="T643" s="50"/>
      <c r="U643" s="50"/>
      <c r="V643" s="50"/>
      <c r="W643" s="50"/>
      <c r="X643" s="50"/>
      <c r="Y643" s="50"/>
      <c r="Z643" s="50"/>
      <c r="AA643" s="50"/>
    </row>
    <row r="644" ht="18.75" customHeight="1">
      <c r="A644" s="41"/>
      <c r="B644" s="52"/>
      <c r="C644" s="53"/>
      <c r="D644" s="54" t="str">
        <f t="shared" si="204"/>
        <v/>
      </c>
      <c r="E644" s="55" t="str">
        <f t="shared" si="205"/>
        <v/>
      </c>
      <c r="F644" s="56"/>
      <c r="G644" s="56"/>
      <c r="H644" s="57">
        <f>SUMIF('Nhập'!$J$11:$J$19999,$C644,'Nhập'!$M$11:$M$19999)</f>
        <v>0</v>
      </c>
      <c r="I644" s="57">
        <f>SUMIF('Nhập'!$J$11:$J$19999,$C644,'Nhập'!$O$11:$O$19999)</f>
        <v>0</v>
      </c>
      <c r="J644" s="57">
        <f>SUMIF(Xuat!$I$11:$I$19999,$C644,Xuat!$K$11:$K$19999)</f>
        <v>0</v>
      </c>
      <c r="K644" s="57">
        <f>SUMIF(Xuat!$I$11:$I$19999,$C644,Xuat!$K$11:$K$19999)</f>
        <v>0</v>
      </c>
      <c r="L644" s="57">
        <f t="shared" ref="L644:M644" si="1272">F644+H644-J644</f>
        <v>0</v>
      </c>
      <c r="M644" s="57">
        <f t="shared" si="1272"/>
        <v>0</v>
      </c>
      <c r="N644" s="57">
        <f t="shared" ref="N644:O644" si="1273">F644+H644</f>
        <v>0</v>
      </c>
      <c r="O644" s="57">
        <f t="shared" si="1273"/>
        <v>0</v>
      </c>
      <c r="P644" s="58" t="str">
        <f t="shared" si="5"/>
        <v/>
      </c>
      <c r="Q644" s="57">
        <f t="shared" si="6"/>
        <v>0</v>
      </c>
      <c r="R644" s="49"/>
      <c r="S644" s="50"/>
      <c r="T644" s="50"/>
      <c r="U644" s="50"/>
      <c r="V644" s="50"/>
      <c r="W644" s="50"/>
      <c r="X644" s="50"/>
      <c r="Y644" s="50"/>
      <c r="Z644" s="50"/>
      <c r="AA644" s="50"/>
    </row>
    <row r="645" ht="18.75" customHeight="1">
      <c r="A645" s="41"/>
      <c r="B645" s="52"/>
      <c r="C645" s="53"/>
      <c r="D645" s="54" t="str">
        <f t="shared" si="204"/>
        <v/>
      </c>
      <c r="E645" s="55" t="str">
        <f t="shared" si="205"/>
        <v/>
      </c>
      <c r="F645" s="56"/>
      <c r="G645" s="56"/>
      <c r="H645" s="57">
        <f>SUMIF('Nhập'!$J$11:$J$19999,$C645,'Nhập'!$M$11:$M$19999)</f>
        <v>0</v>
      </c>
      <c r="I645" s="57">
        <f>SUMIF('Nhập'!$J$11:$J$19999,$C645,'Nhập'!$O$11:$O$19999)</f>
        <v>0</v>
      </c>
      <c r="J645" s="57">
        <f>SUMIF(Xuat!$I$11:$I$19999,$C645,Xuat!$K$11:$K$19999)</f>
        <v>0</v>
      </c>
      <c r="K645" s="57">
        <f>SUMIF(Xuat!$I$11:$I$19999,$C645,Xuat!$K$11:$K$19999)</f>
        <v>0</v>
      </c>
      <c r="L645" s="57">
        <f t="shared" ref="L645:M645" si="1274">F645+H645-J645</f>
        <v>0</v>
      </c>
      <c r="M645" s="57">
        <f t="shared" si="1274"/>
        <v>0</v>
      </c>
      <c r="N645" s="57">
        <f t="shared" ref="N645:O645" si="1275">F645+H645</f>
        <v>0</v>
      </c>
      <c r="O645" s="57">
        <f t="shared" si="1275"/>
        <v>0</v>
      </c>
      <c r="P645" s="58" t="str">
        <f t="shared" si="5"/>
        <v/>
      </c>
      <c r="Q645" s="57">
        <f t="shared" si="6"/>
        <v>0</v>
      </c>
      <c r="R645" s="49"/>
      <c r="S645" s="50"/>
      <c r="T645" s="50"/>
      <c r="U645" s="50"/>
      <c r="V645" s="50"/>
      <c r="W645" s="50"/>
      <c r="X645" s="50"/>
      <c r="Y645" s="50"/>
      <c r="Z645" s="50"/>
      <c r="AA645" s="50"/>
    </row>
    <row r="646" ht="18.75" customHeight="1">
      <c r="A646" s="41"/>
      <c r="B646" s="52"/>
      <c r="C646" s="53"/>
      <c r="D646" s="54" t="str">
        <f t="shared" si="204"/>
        <v/>
      </c>
      <c r="E646" s="55" t="str">
        <f t="shared" si="205"/>
        <v/>
      </c>
      <c r="F646" s="56"/>
      <c r="G646" s="56"/>
      <c r="H646" s="57">
        <f>SUMIF('Nhập'!$J$11:$J$19999,$C646,'Nhập'!$M$11:$M$19999)</f>
        <v>0</v>
      </c>
      <c r="I646" s="57">
        <f>SUMIF('Nhập'!$J$11:$J$19999,$C646,'Nhập'!$O$11:$O$19999)</f>
        <v>0</v>
      </c>
      <c r="J646" s="57">
        <f>SUMIF(Xuat!$I$11:$I$19999,$C646,Xuat!$K$11:$K$19999)</f>
        <v>0</v>
      </c>
      <c r="K646" s="57">
        <f>SUMIF(Xuat!$I$11:$I$19999,$C646,Xuat!$K$11:$K$19999)</f>
        <v>0</v>
      </c>
      <c r="L646" s="57">
        <f t="shared" ref="L646:M646" si="1276">F646+H646-J646</f>
        <v>0</v>
      </c>
      <c r="M646" s="57">
        <f t="shared" si="1276"/>
        <v>0</v>
      </c>
      <c r="N646" s="57">
        <f t="shared" ref="N646:O646" si="1277">F646+H646</f>
        <v>0</v>
      </c>
      <c r="O646" s="57">
        <f t="shared" si="1277"/>
        <v>0</v>
      </c>
      <c r="P646" s="58" t="str">
        <f t="shared" si="5"/>
        <v/>
      </c>
      <c r="Q646" s="57">
        <f t="shared" si="6"/>
        <v>0</v>
      </c>
      <c r="R646" s="49"/>
      <c r="S646" s="50"/>
      <c r="T646" s="50"/>
      <c r="U646" s="50"/>
      <c r="V646" s="50"/>
      <c r="W646" s="50"/>
      <c r="X646" s="50"/>
      <c r="Y646" s="50"/>
      <c r="Z646" s="50"/>
      <c r="AA646" s="50"/>
    </row>
    <row r="647" ht="18.75" customHeight="1">
      <c r="A647" s="41"/>
      <c r="B647" s="52"/>
      <c r="C647" s="53"/>
      <c r="D647" s="54" t="str">
        <f t="shared" si="204"/>
        <v/>
      </c>
      <c r="E647" s="55" t="str">
        <f t="shared" si="205"/>
        <v/>
      </c>
      <c r="F647" s="56"/>
      <c r="G647" s="56"/>
      <c r="H647" s="57">
        <f>SUMIF('Nhập'!$J$11:$J$19999,$C647,'Nhập'!$M$11:$M$19999)</f>
        <v>0</v>
      </c>
      <c r="I647" s="57">
        <f>SUMIF('Nhập'!$J$11:$J$19999,$C647,'Nhập'!$O$11:$O$19999)</f>
        <v>0</v>
      </c>
      <c r="J647" s="57">
        <f>SUMIF(Xuat!$I$11:$I$19999,$C647,Xuat!$K$11:$K$19999)</f>
        <v>0</v>
      </c>
      <c r="K647" s="57">
        <f>SUMIF(Xuat!$I$11:$I$19999,$C647,Xuat!$K$11:$K$19999)</f>
        <v>0</v>
      </c>
      <c r="L647" s="57">
        <f t="shared" ref="L647:M647" si="1278">F647+H647-J647</f>
        <v>0</v>
      </c>
      <c r="M647" s="57">
        <f t="shared" si="1278"/>
        <v>0</v>
      </c>
      <c r="N647" s="57">
        <f t="shared" ref="N647:O647" si="1279">F647+H647</f>
        <v>0</v>
      </c>
      <c r="O647" s="57">
        <f t="shared" si="1279"/>
        <v>0</v>
      </c>
      <c r="P647" s="58" t="str">
        <f t="shared" si="5"/>
        <v/>
      </c>
      <c r="Q647" s="57">
        <f t="shared" si="6"/>
        <v>0</v>
      </c>
      <c r="R647" s="49"/>
      <c r="S647" s="50"/>
      <c r="T647" s="50"/>
      <c r="U647" s="50"/>
      <c r="V647" s="50"/>
      <c r="W647" s="50"/>
      <c r="X647" s="50"/>
      <c r="Y647" s="50"/>
      <c r="Z647" s="50"/>
      <c r="AA647" s="50"/>
    </row>
    <row r="648" ht="18.75" customHeight="1">
      <c r="A648" s="41"/>
      <c r="B648" s="52"/>
      <c r="C648" s="53"/>
      <c r="D648" s="54" t="str">
        <f t="shared" si="204"/>
        <v/>
      </c>
      <c r="E648" s="55" t="str">
        <f t="shared" si="205"/>
        <v/>
      </c>
      <c r="F648" s="56"/>
      <c r="G648" s="56"/>
      <c r="H648" s="57">
        <f>SUMIF('Nhập'!$J$11:$J$19999,$C648,'Nhập'!$M$11:$M$19999)</f>
        <v>0</v>
      </c>
      <c r="I648" s="57">
        <f>SUMIF('Nhập'!$J$11:$J$19999,$C648,'Nhập'!$O$11:$O$19999)</f>
        <v>0</v>
      </c>
      <c r="J648" s="57">
        <f>SUMIF(Xuat!$I$11:$I$19999,$C648,Xuat!$K$11:$K$19999)</f>
        <v>0</v>
      </c>
      <c r="K648" s="57">
        <f>SUMIF(Xuat!$I$11:$I$19999,$C648,Xuat!$K$11:$K$19999)</f>
        <v>0</v>
      </c>
      <c r="L648" s="57">
        <f t="shared" ref="L648:M648" si="1280">F648+H648-J648</f>
        <v>0</v>
      </c>
      <c r="M648" s="57">
        <f t="shared" si="1280"/>
        <v>0</v>
      </c>
      <c r="N648" s="57">
        <f t="shared" ref="N648:O648" si="1281">F648+H648</f>
        <v>0</v>
      </c>
      <c r="O648" s="57">
        <f t="shared" si="1281"/>
        <v>0</v>
      </c>
      <c r="P648" s="58" t="str">
        <f t="shared" si="5"/>
        <v/>
      </c>
      <c r="Q648" s="57">
        <f t="shared" si="6"/>
        <v>0</v>
      </c>
      <c r="R648" s="49"/>
      <c r="S648" s="50"/>
      <c r="T648" s="50"/>
      <c r="U648" s="50"/>
      <c r="V648" s="50"/>
      <c r="W648" s="50"/>
      <c r="X648" s="50"/>
      <c r="Y648" s="50"/>
      <c r="Z648" s="50"/>
      <c r="AA648" s="50"/>
    </row>
    <row r="649" ht="18.75" customHeight="1">
      <c r="A649" s="41"/>
      <c r="B649" s="52"/>
      <c r="C649" s="53"/>
      <c r="D649" s="54" t="str">
        <f t="shared" si="204"/>
        <v/>
      </c>
      <c r="E649" s="55" t="str">
        <f t="shared" si="205"/>
        <v/>
      </c>
      <c r="F649" s="56"/>
      <c r="G649" s="56"/>
      <c r="H649" s="57">
        <f>SUMIF('Nhập'!$J$11:$J$19999,$C649,'Nhập'!$M$11:$M$19999)</f>
        <v>0</v>
      </c>
      <c r="I649" s="57">
        <f>SUMIF('Nhập'!$J$11:$J$19999,$C649,'Nhập'!$O$11:$O$19999)</f>
        <v>0</v>
      </c>
      <c r="J649" s="57">
        <f>SUMIF(Xuat!$I$11:$I$19999,$C649,Xuat!$K$11:$K$19999)</f>
        <v>0</v>
      </c>
      <c r="K649" s="57">
        <f>SUMIF(Xuat!$I$11:$I$19999,$C649,Xuat!$K$11:$K$19999)</f>
        <v>0</v>
      </c>
      <c r="L649" s="57">
        <f t="shared" ref="L649:M649" si="1282">F649+H649-J649</f>
        <v>0</v>
      </c>
      <c r="M649" s="57">
        <f t="shared" si="1282"/>
        <v>0</v>
      </c>
      <c r="N649" s="57">
        <f t="shared" ref="N649:O649" si="1283">F649+H649</f>
        <v>0</v>
      </c>
      <c r="O649" s="57">
        <f t="shared" si="1283"/>
        <v>0</v>
      </c>
      <c r="P649" s="58" t="str">
        <f t="shared" si="5"/>
        <v/>
      </c>
      <c r="Q649" s="57">
        <f t="shared" si="6"/>
        <v>0</v>
      </c>
      <c r="R649" s="49"/>
      <c r="S649" s="50"/>
      <c r="T649" s="50"/>
      <c r="U649" s="50"/>
      <c r="V649" s="50"/>
      <c r="W649" s="50"/>
      <c r="X649" s="50"/>
      <c r="Y649" s="50"/>
      <c r="Z649" s="50"/>
      <c r="AA649" s="50"/>
    </row>
    <row r="650" ht="18.75" customHeight="1">
      <c r="A650" s="41"/>
      <c r="B650" s="52"/>
      <c r="C650" s="53"/>
      <c r="D650" s="54" t="str">
        <f t="shared" si="204"/>
        <v/>
      </c>
      <c r="E650" s="55" t="str">
        <f t="shared" si="205"/>
        <v/>
      </c>
      <c r="F650" s="56"/>
      <c r="G650" s="56"/>
      <c r="H650" s="57">
        <f>SUMIF('Nhập'!$J$11:$J$19999,$C650,'Nhập'!$M$11:$M$19999)</f>
        <v>0</v>
      </c>
      <c r="I650" s="57">
        <f>SUMIF('Nhập'!$J$11:$J$19999,$C650,'Nhập'!$O$11:$O$19999)</f>
        <v>0</v>
      </c>
      <c r="J650" s="57">
        <f>SUMIF(Xuat!$I$11:$I$19999,$C650,Xuat!$K$11:$K$19999)</f>
        <v>0</v>
      </c>
      <c r="K650" s="57">
        <f>SUMIF(Xuat!$I$11:$I$19999,$C650,Xuat!$K$11:$K$19999)</f>
        <v>0</v>
      </c>
      <c r="L650" s="57">
        <f t="shared" ref="L650:M650" si="1284">F650+H650-J650</f>
        <v>0</v>
      </c>
      <c r="M650" s="57">
        <f t="shared" si="1284"/>
        <v>0</v>
      </c>
      <c r="N650" s="57">
        <f t="shared" ref="N650:O650" si="1285">F650+H650</f>
        <v>0</v>
      </c>
      <c r="O650" s="57">
        <f t="shared" si="1285"/>
        <v>0</v>
      </c>
      <c r="P650" s="58" t="str">
        <f t="shared" si="5"/>
        <v/>
      </c>
      <c r="Q650" s="57">
        <f t="shared" si="6"/>
        <v>0</v>
      </c>
      <c r="R650" s="49"/>
      <c r="S650" s="50"/>
      <c r="T650" s="50"/>
      <c r="U650" s="50"/>
      <c r="V650" s="50"/>
      <c r="W650" s="50"/>
      <c r="X650" s="50"/>
      <c r="Y650" s="50"/>
      <c r="Z650" s="50"/>
      <c r="AA650" s="50"/>
    </row>
    <row r="651" ht="18.75" customHeight="1">
      <c r="A651" s="41"/>
      <c r="B651" s="52"/>
      <c r="C651" s="53"/>
      <c r="D651" s="54" t="str">
        <f t="shared" si="204"/>
        <v/>
      </c>
      <c r="E651" s="55" t="str">
        <f t="shared" si="205"/>
        <v/>
      </c>
      <c r="F651" s="56"/>
      <c r="G651" s="56"/>
      <c r="H651" s="57">
        <f>SUMIF('Nhập'!$J$11:$J$19999,$C651,'Nhập'!$M$11:$M$19999)</f>
        <v>0</v>
      </c>
      <c r="I651" s="57">
        <f>SUMIF('Nhập'!$J$11:$J$19999,$C651,'Nhập'!$O$11:$O$19999)</f>
        <v>0</v>
      </c>
      <c r="J651" s="57">
        <f>SUMIF(Xuat!$I$11:$I$19999,$C651,Xuat!$K$11:$K$19999)</f>
        <v>0</v>
      </c>
      <c r="K651" s="57">
        <f>SUMIF(Xuat!$I$11:$I$19999,$C651,Xuat!$K$11:$K$19999)</f>
        <v>0</v>
      </c>
      <c r="L651" s="57">
        <f t="shared" ref="L651:M651" si="1286">F651+H651-J651</f>
        <v>0</v>
      </c>
      <c r="M651" s="57">
        <f t="shared" si="1286"/>
        <v>0</v>
      </c>
      <c r="N651" s="57">
        <f t="shared" ref="N651:O651" si="1287">F651+H651</f>
        <v>0</v>
      </c>
      <c r="O651" s="57">
        <f t="shared" si="1287"/>
        <v>0</v>
      </c>
      <c r="P651" s="58" t="str">
        <f t="shared" si="5"/>
        <v/>
      </c>
      <c r="Q651" s="57">
        <f t="shared" si="6"/>
        <v>0</v>
      </c>
      <c r="R651" s="49"/>
      <c r="S651" s="50"/>
      <c r="T651" s="50"/>
      <c r="U651" s="50"/>
      <c r="V651" s="50"/>
      <c r="W651" s="50"/>
      <c r="X651" s="50"/>
      <c r="Y651" s="50"/>
      <c r="Z651" s="50"/>
      <c r="AA651" s="50"/>
    </row>
    <row r="652" ht="18.75" customHeight="1">
      <c r="A652" s="41"/>
      <c r="B652" s="52"/>
      <c r="C652" s="53"/>
      <c r="D652" s="54" t="str">
        <f t="shared" si="204"/>
        <v/>
      </c>
      <c r="E652" s="55" t="str">
        <f t="shared" si="205"/>
        <v/>
      </c>
      <c r="F652" s="56"/>
      <c r="G652" s="56"/>
      <c r="H652" s="57">
        <f>SUMIF('Nhập'!$J$11:$J$19999,$C652,'Nhập'!$M$11:$M$19999)</f>
        <v>0</v>
      </c>
      <c r="I652" s="57">
        <f>SUMIF('Nhập'!$J$11:$J$19999,$C652,'Nhập'!$O$11:$O$19999)</f>
        <v>0</v>
      </c>
      <c r="J652" s="57">
        <f>SUMIF(Xuat!$I$11:$I$19999,$C652,Xuat!$K$11:$K$19999)</f>
        <v>0</v>
      </c>
      <c r="K652" s="57">
        <f>SUMIF(Xuat!$I$11:$I$19999,$C652,Xuat!$K$11:$K$19999)</f>
        <v>0</v>
      </c>
      <c r="L652" s="57">
        <f t="shared" ref="L652:M652" si="1288">F652+H652-J652</f>
        <v>0</v>
      </c>
      <c r="M652" s="57">
        <f t="shared" si="1288"/>
        <v>0</v>
      </c>
      <c r="N652" s="57">
        <f t="shared" ref="N652:O652" si="1289">F652+H652</f>
        <v>0</v>
      </c>
      <c r="O652" s="57">
        <f t="shared" si="1289"/>
        <v>0</v>
      </c>
      <c r="P652" s="58" t="str">
        <f t="shared" si="5"/>
        <v/>
      </c>
      <c r="Q652" s="57">
        <f t="shared" si="6"/>
        <v>0</v>
      </c>
      <c r="R652" s="49"/>
      <c r="S652" s="50"/>
      <c r="T652" s="50"/>
      <c r="U652" s="50"/>
      <c r="V652" s="50"/>
      <c r="W652" s="50"/>
      <c r="X652" s="50"/>
      <c r="Y652" s="50"/>
      <c r="Z652" s="50"/>
      <c r="AA652" s="50"/>
    </row>
    <row r="653" ht="18.75" customHeight="1">
      <c r="A653" s="41"/>
      <c r="B653" s="52"/>
      <c r="C653" s="53"/>
      <c r="D653" s="54" t="str">
        <f t="shared" si="204"/>
        <v/>
      </c>
      <c r="E653" s="55" t="str">
        <f t="shared" si="205"/>
        <v/>
      </c>
      <c r="F653" s="56"/>
      <c r="G653" s="56"/>
      <c r="H653" s="57">
        <f>SUMIF('Nhập'!$J$11:$J$19999,$C653,'Nhập'!$M$11:$M$19999)</f>
        <v>0</v>
      </c>
      <c r="I653" s="57">
        <f>SUMIF('Nhập'!$J$11:$J$19999,$C653,'Nhập'!$O$11:$O$19999)</f>
        <v>0</v>
      </c>
      <c r="J653" s="57">
        <f>SUMIF(Xuat!$I$11:$I$19999,$C653,Xuat!$K$11:$K$19999)</f>
        <v>0</v>
      </c>
      <c r="K653" s="57">
        <f>SUMIF(Xuat!$I$11:$I$19999,$C653,Xuat!$K$11:$K$19999)</f>
        <v>0</v>
      </c>
      <c r="L653" s="57">
        <f t="shared" ref="L653:M653" si="1290">F653+H653-J653</f>
        <v>0</v>
      </c>
      <c r="M653" s="57">
        <f t="shared" si="1290"/>
        <v>0</v>
      </c>
      <c r="N653" s="57">
        <f t="shared" ref="N653:O653" si="1291">F653+H653</f>
        <v>0</v>
      </c>
      <c r="O653" s="57">
        <f t="shared" si="1291"/>
        <v>0</v>
      </c>
      <c r="P653" s="58" t="str">
        <f t="shared" si="5"/>
        <v/>
      </c>
      <c r="Q653" s="57">
        <f t="shared" si="6"/>
        <v>0</v>
      </c>
      <c r="R653" s="49"/>
      <c r="S653" s="50"/>
      <c r="T653" s="50"/>
      <c r="U653" s="50"/>
      <c r="V653" s="50"/>
      <c r="W653" s="50"/>
      <c r="X653" s="50"/>
      <c r="Y653" s="50"/>
      <c r="Z653" s="50"/>
      <c r="AA653" s="50"/>
    </row>
    <row r="654" ht="18.75" customHeight="1">
      <c r="A654" s="41"/>
      <c r="B654" s="52"/>
      <c r="C654" s="53"/>
      <c r="D654" s="54" t="str">
        <f t="shared" si="204"/>
        <v/>
      </c>
      <c r="E654" s="55" t="str">
        <f t="shared" si="205"/>
        <v/>
      </c>
      <c r="F654" s="56"/>
      <c r="G654" s="56"/>
      <c r="H654" s="57">
        <f>SUMIF('Nhập'!$J$11:$J$19999,$C654,'Nhập'!$M$11:$M$19999)</f>
        <v>0</v>
      </c>
      <c r="I654" s="57">
        <f>SUMIF('Nhập'!$J$11:$J$19999,$C654,'Nhập'!$O$11:$O$19999)</f>
        <v>0</v>
      </c>
      <c r="J654" s="57">
        <f>SUMIF(Xuat!$I$11:$I$19999,$C654,Xuat!$K$11:$K$19999)</f>
        <v>0</v>
      </c>
      <c r="K654" s="57">
        <f>SUMIF(Xuat!$I$11:$I$19999,$C654,Xuat!$K$11:$K$19999)</f>
        <v>0</v>
      </c>
      <c r="L654" s="57">
        <f t="shared" ref="L654:M654" si="1292">F654+H654-J654</f>
        <v>0</v>
      </c>
      <c r="M654" s="57">
        <f t="shared" si="1292"/>
        <v>0</v>
      </c>
      <c r="N654" s="57">
        <f t="shared" ref="N654:O654" si="1293">F654+H654</f>
        <v>0</v>
      </c>
      <c r="O654" s="57">
        <f t="shared" si="1293"/>
        <v>0</v>
      </c>
      <c r="P654" s="58" t="str">
        <f t="shared" si="5"/>
        <v/>
      </c>
      <c r="Q654" s="57">
        <f t="shared" si="6"/>
        <v>0</v>
      </c>
      <c r="R654" s="49"/>
      <c r="S654" s="50"/>
      <c r="T654" s="50"/>
      <c r="U654" s="50"/>
      <c r="V654" s="50"/>
      <c r="W654" s="50"/>
      <c r="X654" s="50"/>
      <c r="Y654" s="50"/>
      <c r="Z654" s="50"/>
      <c r="AA654" s="50"/>
    </row>
    <row r="655" ht="18.75" customHeight="1">
      <c r="A655" s="41"/>
      <c r="B655" s="52"/>
      <c r="C655" s="53"/>
      <c r="D655" s="54" t="str">
        <f t="shared" si="204"/>
        <v/>
      </c>
      <c r="E655" s="55" t="str">
        <f t="shared" si="205"/>
        <v/>
      </c>
      <c r="F655" s="56"/>
      <c r="G655" s="56"/>
      <c r="H655" s="57">
        <f>SUMIF('Nhập'!$J$11:$J$19999,$C655,'Nhập'!$M$11:$M$19999)</f>
        <v>0</v>
      </c>
      <c r="I655" s="57">
        <f>SUMIF('Nhập'!$J$11:$J$19999,$C655,'Nhập'!$O$11:$O$19999)</f>
        <v>0</v>
      </c>
      <c r="J655" s="57">
        <f>SUMIF(Xuat!$I$11:$I$19999,$C655,Xuat!$K$11:$K$19999)</f>
        <v>0</v>
      </c>
      <c r="K655" s="57">
        <f>SUMIF(Xuat!$I$11:$I$19999,$C655,Xuat!$K$11:$K$19999)</f>
        <v>0</v>
      </c>
      <c r="L655" s="57">
        <f t="shared" ref="L655:M655" si="1294">F655+H655-J655</f>
        <v>0</v>
      </c>
      <c r="M655" s="57">
        <f t="shared" si="1294"/>
        <v>0</v>
      </c>
      <c r="N655" s="57">
        <f t="shared" ref="N655:O655" si="1295">F655+H655</f>
        <v>0</v>
      </c>
      <c r="O655" s="57">
        <f t="shared" si="1295"/>
        <v>0</v>
      </c>
      <c r="P655" s="58" t="str">
        <f t="shared" si="5"/>
        <v/>
      </c>
      <c r="Q655" s="57">
        <f t="shared" si="6"/>
        <v>0</v>
      </c>
      <c r="R655" s="49"/>
      <c r="S655" s="50"/>
      <c r="T655" s="50"/>
      <c r="U655" s="50"/>
      <c r="V655" s="50"/>
      <c r="W655" s="50"/>
      <c r="X655" s="50"/>
      <c r="Y655" s="50"/>
      <c r="Z655" s="50"/>
      <c r="AA655" s="50"/>
    </row>
    <row r="656" ht="18.75" customHeight="1">
      <c r="A656" s="41"/>
      <c r="B656" s="52"/>
      <c r="C656" s="53"/>
      <c r="D656" s="54" t="str">
        <f t="shared" si="204"/>
        <v/>
      </c>
      <c r="E656" s="55" t="str">
        <f t="shared" si="205"/>
        <v/>
      </c>
      <c r="F656" s="56"/>
      <c r="G656" s="56"/>
      <c r="H656" s="57">
        <f>SUMIF('Nhập'!$J$11:$J$19999,$C656,'Nhập'!$M$11:$M$19999)</f>
        <v>0</v>
      </c>
      <c r="I656" s="57">
        <f>SUMIF('Nhập'!$J$11:$J$19999,$C656,'Nhập'!$O$11:$O$19999)</f>
        <v>0</v>
      </c>
      <c r="J656" s="57">
        <f>SUMIF(Xuat!$I$11:$I$19999,$C656,Xuat!$K$11:$K$19999)</f>
        <v>0</v>
      </c>
      <c r="K656" s="57">
        <f>SUMIF(Xuat!$I$11:$I$19999,$C656,Xuat!$K$11:$K$19999)</f>
        <v>0</v>
      </c>
      <c r="L656" s="57">
        <f t="shared" ref="L656:M656" si="1296">F656+H656-J656</f>
        <v>0</v>
      </c>
      <c r="M656" s="57">
        <f t="shared" si="1296"/>
        <v>0</v>
      </c>
      <c r="N656" s="57">
        <f t="shared" ref="N656:O656" si="1297">F656+H656</f>
        <v>0</v>
      </c>
      <c r="O656" s="57">
        <f t="shared" si="1297"/>
        <v>0</v>
      </c>
      <c r="P656" s="58" t="str">
        <f t="shared" si="5"/>
        <v/>
      </c>
      <c r="Q656" s="57">
        <f t="shared" si="6"/>
        <v>0</v>
      </c>
      <c r="R656" s="49"/>
      <c r="S656" s="50"/>
      <c r="T656" s="50"/>
      <c r="U656" s="50"/>
      <c r="V656" s="50"/>
      <c r="W656" s="50"/>
      <c r="X656" s="50"/>
      <c r="Y656" s="50"/>
      <c r="Z656" s="50"/>
      <c r="AA656" s="50"/>
    </row>
    <row r="657" ht="18.75" customHeight="1">
      <c r="A657" s="41"/>
      <c r="B657" s="52"/>
      <c r="C657" s="53"/>
      <c r="D657" s="54" t="str">
        <f t="shared" si="204"/>
        <v/>
      </c>
      <c r="E657" s="55" t="str">
        <f t="shared" si="205"/>
        <v/>
      </c>
      <c r="F657" s="56"/>
      <c r="G657" s="56"/>
      <c r="H657" s="57">
        <f>SUMIF('Nhập'!$J$11:$J$19999,$C657,'Nhập'!$M$11:$M$19999)</f>
        <v>0</v>
      </c>
      <c r="I657" s="57">
        <f>SUMIF('Nhập'!$J$11:$J$19999,$C657,'Nhập'!$O$11:$O$19999)</f>
        <v>0</v>
      </c>
      <c r="J657" s="57">
        <f>SUMIF(Xuat!$I$11:$I$19999,$C657,Xuat!$K$11:$K$19999)</f>
        <v>0</v>
      </c>
      <c r="K657" s="57">
        <f>SUMIF(Xuat!$I$11:$I$19999,$C657,Xuat!$K$11:$K$19999)</f>
        <v>0</v>
      </c>
      <c r="L657" s="57">
        <f t="shared" ref="L657:M657" si="1298">F657+H657-J657</f>
        <v>0</v>
      </c>
      <c r="M657" s="57">
        <f t="shared" si="1298"/>
        <v>0</v>
      </c>
      <c r="N657" s="57">
        <f t="shared" ref="N657:O657" si="1299">F657+H657</f>
        <v>0</v>
      </c>
      <c r="O657" s="57">
        <f t="shared" si="1299"/>
        <v>0</v>
      </c>
      <c r="P657" s="58" t="str">
        <f t="shared" si="5"/>
        <v/>
      </c>
      <c r="Q657" s="57">
        <f t="shared" si="6"/>
        <v>0</v>
      </c>
      <c r="R657" s="49"/>
      <c r="S657" s="50"/>
      <c r="T657" s="50"/>
      <c r="U657" s="50"/>
      <c r="V657" s="50"/>
      <c r="W657" s="50"/>
      <c r="X657" s="50"/>
      <c r="Y657" s="50"/>
      <c r="Z657" s="50"/>
      <c r="AA657" s="50"/>
    </row>
    <row r="658" ht="18.75" customHeight="1">
      <c r="A658" s="41"/>
      <c r="B658" s="52"/>
      <c r="C658" s="53"/>
      <c r="D658" s="54" t="str">
        <f t="shared" si="204"/>
        <v/>
      </c>
      <c r="E658" s="55" t="str">
        <f t="shared" si="205"/>
        <v/>
      </c>
      <c r="F658" s="56"/>
      <c r="G658" s="56"/>
      <c r="H658" s="57">
        <f>SUMIF('Nhập'!$J$11:$J$19999,$C658,'Nhập'!$M$11:$M$19999)</f>
        <v>0</v>
      </c>
      <c r="I658" s="57">
        <f>SUMIF('Nhập'!$J$11:$J$19999,$C658,'Nhập'!$O$11:$O$19999)</f>
        <v>0</v>
      </c>
      <c r="J658" s="57">
        <f>SUMIF(Xuat!$I$11:$I$19999,$C658,Xuat!$K$11:$K$19999)</f>
        <v>0</v>
      </c>
      <c r="K658" s="57">
        <f>SUMIF(Xuat!$I$11:$I$19999,$C658,Xuat!$K$11:$K$19999)</f>
        <v>0</v>
      </c>
      <c r="L658" s="57">
        <f t="shared" ref="L658:M658" si="1300">F658+H658-J658</f>
        <v>0</v>
      </c>
      <c r="M658" s="57">
        <f t="shared" si="1300"/>
        <v>0</v>
      </c>
      <c r="N658" s="57">
        <f t="shared" ref="N658:O658" si="1301">F658+H658</f>
        <v>0</v>
      </c>
      <c r="O658" s="57">
        <f t="shared" si="1301"/>
        <v>0</v>
      </c>
      <c r="P658" s="58" t="str">
        <f t="shared" si="5"/>
        <v/>
      </c>
      <c r="Q658" s="57">
        <f t="shared" si="6"/>
        <v>0</v>
      </c>
      <c r="R658" s="49"/>
      <c r="S658" s="50"/>
      <c r="T658" s="50"/>
      <c r="U658" s="50"/>
      <c r="V658" s="50"/>
      <c r="W658" s="50"/>
      <c r="X658" s="50"/>
      <c r="Y658" s="50"/>
      <c r="Z658" s="50"/>
      <c r="AA658" s="50"/>
    </row>
    <row r="659" ht="18.75" customHeight="1">
      <c r="A659" s="41"/>
      <c r="B659" s="52"/>
      <c r="C659" s="53"/>
      <c r="D659" s="54" t="str">
        <f t="shared" si="204"/>
        <v/>
      </c>
      <c r="E659" s="55" t="str">
        <f t="shared" si="205"/>
        <v/>
      </c>
      <c r="F659" s="56"/>
      <c r="G659" s="56"/>
      <c r="H659" s="57">
        <f>SUMIF('Nhập'!$J$11:$J$19999,$C659,'Nhập'!$M$11:$M$19999)</f>
        <v>0</v>
      </c>
      <c r="I659" s="57">
        <f>SUMIF('Nhập'!$J$11:$J$19999,$C659,'Nhập'!$O$11:$O$19999)</f>
        <v>0</v>
      </c>
      <c r="J659" s="57">
        <f>SUMIF(Xuat!$I$11:$I$19999,$C659,Xuat!$K$11:$K$19999)</f>
        <v>0</v>
      </c>
      <c r="K659" s="57">
        <f>SUMIF(Xuat!$I$11:$I$19999,$C659,Xuat!$K$11:$K$19999)</f>
        <v>0</v>
      </c>
      <c r="L659" s="57">
        <f t="shared" ref="L659:M659" si="1302">F659+H659-J659</f>
        <v>0</v>
      </c>
      <c r="M659" s="57">
        <f t="shared" si="1302"/>
        <v>0</v>
      </c>
      <c r="N659" s="57">
        <f t="shared" ref="N659:O659" si="1303">F659+H659</f>
        <v>0</v>
      </c>
      <c r="O659" s="57">
        <f t="shared" si="1303"/>
        <v>0</v>
      </c>
      <c r="P659" s="58" t="str">
        <f t="shared" si="5"/>
        <v/>
      </c>
      <c r="Q659" s="57">
        <f t="shared" si="6"/>
        <v>0</v>
      </c>
      <c r="R659" s="49"/>
      <c r="S659" s="50"/>
      <c r="T659" s="50"/>
      <c r="U659" s="50"/>
      <c r="V659" s="50"/>
      <c r="W659" s="50"/>
      <c r="X659" s="50"/>
      <c r="Y659" s="50"/>
      <c r="Z659" s="50"/>
      <c r="AA659" s="50"/>
    </row>
    <row r="660" ht="18.75" customHeight="1">
      <c r="A660" s="41"/>
      <c r="B660" s="52"/>
      <c r="C660" s="53"/>
      <c r="D660" s="54" t="str">
        <f t="shared" si="204"/>
        <v/>
      </c>
      <c r="E660" s="55" t="str">
        <f t="shared" si="205"/>
        <v/>
      </c>
      <c r="F660" s="56"/>
      <c r="G660" s="56"/>
      <c r="H660" s="57">
        <f>SUMIF('Nhập'!$J$11:$J$19999,$C660,'Nhập'!$M$11:$M$19999)</f>
        <v>0</v>
      </c>
      <c r="I660" s="57">
        <f>SUMIF('Nhập'!$J$11:$J$19999,$C660,'Nhập'!$O$11:$O$19999)</f>
        <v>0</v>
      </c>
      <c r="J660" s="57">
        <f>SUMIF(Xuat!$I$11:$I$19999,$C660,Xuat!$K$11:$K$19999)</f>
        <v>0</v>
      </c>
      <c r="K660" s="57">
        <f>SUMIF(Xuat!$I$11:$I$19999,$C660,Xuat!$K$11:$K$19999)</f>
        <v>0</v>
      </c>
      <c r="L660" s="57">
        <f t="shared" ref="L660:M660" si="1304">F660+H660-J660</f>
        <v>0</v>
      </c>
      <c r="M660" s="57">
        <f t="shared" si="1304"/>
        <v>0</v>
      </c>
      <c r="N660" s="57">
        <f t="shared" ref="N660:O660" si="1305">F660+H660</f>
        <v>0</v>
      </c>
      <c r="O660" s="57">
        <f t="shared" si="1305"/>
        <v>0</v>
      </c>
      <c r="P660" s="58" t="str">
        <f t="shared" si="5"/>
        <v/>
      </c>
      <c r="Q660" s="57">
        <f t="shared" si="6"/>
        <v>0</v>
      </c>
      <c r="R660" s="49"/>
      <c r="S660" s="50"/>
      <c r="T660" s="50"/>
      <c r="U660" s="50"/>
      <c r="V660" s="50"/>
      <c r="W660" s="50"/>
      <c r="X660" s="50"/>
      <c r="Y660" s="50"/>
      <c r="Z660" s="50"/>
      <c r="AA660" s="50"/>
    </row>
    <row r="661" ht="18.75" customHeight="1">
      <c r="A661" s="41"/>
      <c r="B661" s="52"/>
      <c r="C661" s="53"/>
      <c r="D661" s="54" t="str">
        <f t="shared" si="204"/>
        <v/>
      </c>
      <c r="E661" s="55" t="str">
        <f t="shared" si="205"/>
        <v/>
      </c>
      <c r="F661" s="56"/>
      <c r="G661" s="56"/>
      <c r="H661" s="57">
        <f>SUMIF('Nhập'!$J$11:$J$19999,$C661,'Nhập'!$M$11:$M$19999)</f>
        <v>0</v>
      </c>
      <c r="I661" s="57">
        <f>SUMIF('Nhập'!$J$11:$J$19999,$C661,'Nhập'!$O$11:$O$19999)</f>
        <v>0</v>
      </c>
      <c r="J661" s="57">
        <f>SUMIF(Xuat!$I$11:$I$19999,$C661,Xuat!$K$11:$K$19999)</f>
        <v>0</v>
      </c>
      <c r="K661" s="57">
        <f>SUMIF(Xuat!$I$11:$I$19999,$C661,Xuat!$K$11:$K$19999)</f>
        <v>0</v>
      </c>
      <c r="L661" s="57">
        <f t="shared" ref="L661:M661" si="1306">F661+H661-J661</f>
        <v>0</v>
      </c>
      <c r="M661" s="57">
        <f t="shared" si="1306"/>
        <v>0</v>
      </c>
      <c r="N661" s="57">
        <f t="shared" ref="N661:O661" si="1307">F661+H661</f>
        <v>0</v>
      </c>
      <c r="O661" s="57">
        <f t="shared" si="1307"/>
        <v>0</v>
      </c>
      <c r="P661" s="58" t="str">
        <f t="shared" si="5"/>
        <v/>
      </c>
      <c r="Q661" s="57">
        <f t="shared" si="6"/>
        <v>0</v>
      </c>
      <c r="R661" s="49"/>
      <c r="S661" s="50"/>
      <c r="T661" s="50"/>
      <c r="U661" s="50"/>
      <c r="V661" s="50"/>
      <c r="W661" s="50"/>
      <c r="X661" s="50"/>
      <c r="Y661" s="50"/>
      <c r="Z661" s="50"/>
      <c r="AA661" s="50"/>
    </row>
    <row r="662" ht="18.75" customHeight="1">
      <c r="A662" s="41"/>
      <c r="B662" s="52"/>
      <c r="C662" s="53"/>
      <c r="D662" s="54" t="str">
        <f t="shared" si="204"/>
        <v/>
      </c>
      <c r="E662" s="55" t="str">
        <f t="shared" si="205"/>
        <v/>
      </c>
      <c r="F662" s="56"/>
      <c r="G662" s="56"/>
      <c r="H662" s="57">
        <f>SUMIF('Nhập'!$J$11:$J$19999,$C662,'Nhập'!$M$11:$M$19999)</f>
        <v>0</v>
      </c>
      <c r="I662" s="57">
        <f>SUMIF('Nhập'!$J$11:$J$19999,$C662,'Nhập'!$O$11:$O$19999)</f>
        <v>0</v>
      </c>
      <c r="J662" s="57">
        <f>SUMIF(Xuat!$I$11:$I$19999,$C662,Xuat!$K$11:$K$19999)</f>
        <v>0</v>
      </c>
      <c r="K662" s="57">
        <f>SUMIF(Xuat!$I$11:$I$19999,$C662,Xuat!$K$11:$K$19999)</f>
        <v>0</v>
      </c>
      <c r="L662" s="57">
        <f t="shared" ref="L662:M662" si="1308">F662+H662-J662</f>
        <v>0</v>
      </c>
      <c r="M662" s="57">
        <f t="shared" si="1308"/>
        <v>0</v>
      </c>
      <c r="N662" s="57">
        <f t="shared" ref="N662:O662" si="1309">F662+H662</f>
        <v>0</v>
      </c>
      <c r="O662" s="57">
        <f t="shared" si="1309"/>
        <v>0</v>
      </c>
      <c r="P662" s="58" t="str">
        <f t="shared" si="5"/>
        <v/>
      </c>
      <c r="Q662" s="57">
        <f t="shared" si="6"/>
        <v>0</v>
      </c>
      <c r="R662" s="49"/>
      <c r="S662" s="50"/>
      <c r="T662" s="50"/>
      <c r="U662" s="50"/>
      <c r="V662" s="50"/>
      <c r="W662" s="50"/>
      <c r="X662" s="50"/>
      <c r="Y662" s="50"/>
      <c r="Z662" s="50"/>
      <c r="AA662" s="50"/>
    </row>
    <row r="663" ht="18.75" customHeight="1">
      <c r="A663" s="41"/>
      <c r="B663" s="52"/>
      <c r="C663" s="53"/>
      <c r="D663" s="54" t="str">
        <f t="shared" si="204"/>
        <v/>
      </c>
      <c r="E663" s="55" t="str">
        <f t="shared" si="205"/>
        <v/>
      </c>
      <c r="F663" s="56"/>
      <c r="G663" s="56"/>
      <c r="H663" s="57">
        <f>SUMIF('Nhập'!$J$11:$J$19999,$C663,'Nhập'!$M$11:$M$19999)</f>
        <v>0</v>
      </c>
      <c r="I663" s="57">
        <f>SUMIF('Nhập'!$J$11:$J$19999,$C663,'Nhập'!$O$11:$O$19999)</f>
        <v>0</v>
      </c>
      <c r="J663" s="57">
        <f>SUMIF(Xuat!$I$11:$I$19999,$C663,Xuat!$K$11:$K$19999)</f>
        <v>0</v>
      </c>
      <c r="K663" s="57">
        <f>SUMIF(Xuat!$I$11:$I$19999,$C663,Xuat!$K$11:$K$19999)</f>
        <v>0</v>
      </c>
      <c r="L663" s="57">
        <f t="shared" ref="L663:M663" si="1310">F663+H663-J663</f>
        <v>0</v>
      </c>
      <c r="M663" s="57">
        <f t="shared" si="1310"/>
        <v>0</v>
      </c>
      <c r="N663" s="57">
        <f t="shared" ref="N663:O663" si="1311">F663+H663</f>
        <v>0</v>
      </c>
      <c r="O663" s="57">
        <f t="shared" si="1311"/>
        <v>0</v>
      </c>
      <c r="P663" s="58" t="str">
        <f t="shared" si="5"/>
        <v/>
      </c>
      <c r="Q663" s="57">
        <f t="shared" si="6"/>
        <v>0</v>
      </c>
      <c r="R663" s="49"/>
      <c r="S663" s="50"/>
      <c r="T663" s="50"/>
      <c r="U663" s="50"/>
      <c r="V663" s="50"/>
      <c r="W663" s="50"/>
      <c r="X663" s="50"/>
      <c r="Y663" s="50"/>
      <c r="Z663" s="50"/>
      <c r="AA663" s="50"/>
    </row>
    <row r="664" ht="18.75" customHeight="1">
      <c r="A664" s="41"/>
      <c r="B664" s="52"/>
      <c r="C664" s="53"/>
      <c r="D664" s="54" t="str">
        <f t="shared" si="204"/>
        <v/>
      </c>
      <c r="E664" s="55" t="str">
        <f t="shared" si="205"/>
        <v/>
      </c>
      <c r="F664" s="56"/>
      <c r="G664" s="56"/>
      <c r="H664" s="57">
        <f>SUMIF('Nhập'!$J$11:$J$19999,$C664,'Nhập'!$M$11:$M$19999)</f>
        <v>0</v>
      </c>
      <c r="I664" s="57">
        <f>SUMIF('Nhập'!$J$11:$J$19999,$C664,'Nhập'!$O$11:$O$19999)</f>
        <v>0</v>
      </c>
      <c r="J664" s="57">
        <f>SUMIF(Xuat!$I$11:$I$19999,$C664,Xuat!$K$11:$K$19999)</f>
        <v>0</v>
      </c>
      <c r="K664" s="57">
        <f>SUMIF(Xuat!$I$11:$I$19999,$C664,Xuat!$K$11:$K$19999)</f>
        <v>0</v>
      </c>
      <c r="L664" s="57">
        <f t="shared" ref="L664:M664" si="1312">F664+H664-J664</f>
        <v>0</v>
      </c>
      <c r="M664" s="57">
        <f t="shared" si="1312"/>
        <v>0</v>
      </c>
      <c r="N664" s="57">
        <f t="shared" ref="N664:O664" si="1313">F664+H664</f>
        <v>0</v>
      </c>
      <c r="O664" s="57">
        <f t="shared" si="1313"/>
        <v>0</v>
      </c>
      <c r="P664" s="58" t="str">
        <f t="shared" si="5"/>
        <v/>
      </c>
      <c r="Q664" s="57">
        <f t="shared" si="6"/>
        <v>0</v>
      </c>
      <c r="R664" s="49"/>
      <c r="S664" s="50"/>
      <c r="T664" s="50"/>
      <c r="U664" s="50"/>
      <c r="V664" s="50"/>
      <c r="W664" s="50"/>
      <c r="X664" s="50"/>
      <c r="Y664" s="50"/>
      <c r="Z664" s="50"/>
      <c r="AA664" s="50"/>
    </row>
    <row r="665" ht="18.75" customHeight="1">
      <c r="A665" s="41"/>
      <c r="B665" s="52"/>
      <c r="C665" s="53"/>
      <c r="D665" s="54" t="str">
        <f t="shared" si="204"/>
        <v/>
      </c>
      <c r="E665" s="55" t="str">
        <f t="shared" si="205"/>
        <v/>
      </c>
      <c r="F665" s="56"/>
      <c r="G665" s="56"/>
      <c r="H665" s="57">
        <f>SUMIF('Nhập'!$J$11:$J$19999,$C665,'Nhập'!$M$11:$M$19999)</f>
        <v>0</v>
      </c>
      <c r="I665" s="57">
        <f>SUMIF('Nhập'!$J$11:$J$19999,$C665,'Nhập'!$O$11:$O$19999)</f>
        <v>0</v>
      </c>
      <c r="J665" s="57">
        <f>SUMIF(Xuat!$I$11:$I$19999,$C665,Xuat!$K$11:$K$19999)</f>
        <v>0</v>
      </c>
      <c r="K665" s="57">
        <f>SUMIF(Xuat!$I$11:$I$19999,$C665,Xuat!$K$11:$K$19999)</f>
        <v>0</v>
      </c>
      <c r="L665" s="57">
        <f t="shared" ref="L665:M665" si="1314">F665+H665-J665</f>
        <v>0</v>
      </c>
      <c r="M665" s="57">
        <f t="shared" si="1314"/>
        <v>0</v>
      </c>
      <c r="N665" s="57">
        <f t="shared" ref="N665:O665" si="1315">F665+H665</f>
        <v>0</v>
      </c>
      <c r="O665" s="57">
        <f t="shared" si="1315"/>
        <v>0</v>
      </c>
      <c r="P665" s="58" t="str">
        <f t="shared" si="5"/>
        <v/>
      </c>
      <c r="Q665" s="57">
        <f t="shared" si="6"/>
        <v>0</v>
      </c>
      <c r="R665" s="49"/>
      <c r="S665" s="50"/>
      <c r="T665" s="50"/>
      <c r="U665" s="50"/>
      <c r="V665" s="50"/>
      <c r="W665" s="50"/>
      <c r="X665" s="50"/>
      <c r="Y665" s="50"/>
      <c r="Z665" s="50"/>
      <c r="AA665" s="50"/>
    </row>
    <row r="666" ht="18.75" customHeight="1">
      <c r="A666" s="41"/>
      <c r="B666" s="52"/>
      <c r="C666" s="53"/>
      <c r="D666" s="54" t="str">
        <f t="shared" si="204"/>
        <v/>
      </c>
      <c r="E666" s="55" t="str">
        <f t="shared" si="205"/>
        <v/>
      </c>
      <c r="F666" s="56"/>
      <c r="G666" s="56"/>
      <c r="H666" s="57">
        <f>SUMIF('Nhập'!$J$11:$J$19999,$C666,'Nhập'!$M$11:$M$19999)</f>
        <v>0</v>
      </c>
      <c r="I666" s="57">
        <f>SUMIF('Nhập'!$J$11:$J$19999,$C666,'Nhập'!$O$11:$O$19999)</f>
        <v>0</v>
      </c>
      <c r="J666" s="57">
        <f>SUMIF(Xuat!$I$11:$I$19999,$C666,Xuat!$K$11:$K$19999)</f>
        <v>0</v>
      </c>
      <c r="K666" s="57">
        <f>SUMIF(Xuat!$I$11:$I$19999,$C666,Xuat!$K$11:$K$19999)</f>
        <v>0</v>
      </c>
      <c r="L666" s="57">
        <f t="shared" ref="L666:M666" si="1316">F666+H666-J666</f>
        <v>0</v>
      </c>
      <c r="M666" s="57">
        <f t="shared" si="1316"/>
        <v>0</v>
      </c>
      <c r="N666" s="57">
        <f t="shared" ref="N666:O666" si="1317">F666+H666</f>
        <v>0</v>
      </c>
      <c r="O666" s="57">
        <f t="shared" si="1317"/>
        <v>0</v>
      </c>
      <c r="P666" s="58" t="str">
        <f t="shared" si="5"/>
        <v/>
      </c>
      <c r="Q666" s="57">
        <f t="shared" si="6"/>
        <v>0</v>
      </c>
      <c r="R666" s="49"/>
      <c r="S666" s="50"/>
      <c r="T666" s="50"/>
      <c r="U666" s="50"/>
      <c r="V666" s="50"/>
      <c r="W666" s="50"/>
      <c r="X666" s="50"/>
      <c r="Y666" s="50"/>
      <c r="Z666" s="50"/>
      <c r="AA666" s="50"/>
    </row>
    <row r="667" ht="18.75" customHeight="1">
      <c r="A667" s="41"/>
      <c r="B667" s="52"/>
      <c r="C667" s="53"/>
      <c r="D667" s="54" t="str">
        <f t="shared" si="204"/>
        <v/>
      </c>
      <c r="E667" s="55" t="str">
        <f t="shared" si="205"/>
        <v/>
      </c>
      <c r="F667" s="56"/>
      <c r="G667" s="56"/>
      <c r="H667" s="57">
        <f>SUMIF('Nhập'!$J$11:$J$19999,$C667,'Nhập'!$M$11:$M$19999)</f>
        <v>0</v>
      </c>
      <c r="I667" s="57">
        <f>SUMIF('Nhập'!$J$11:$J$19999,$C667,'Nhập'!$O$11:$O$19999)</f>
        <v>0</v>
      </c>
      <c r="J667" s="57">
        <f>SUMIF(Xuat!$I$11:$I$19999,$C667,Xuat!$K$11:$K$19999)</f>
        <v>0</v>
      </c>
      <c r="K667" s="57">
        <f>SUMIF(Xuat!$I$11:$I$19999,$C667,Xuat!$K$11:$K$19999)</f>
        <v>0</v>
      </c>
      <c r="L667" s="57">
        <f t="shared" ref="L667:M667" si="1318">F667+H667-J667</f>
        <v>0</v>
      </c>
      <c r="M667" s="57">
        <f t="shared" si="1318"/>
        <v>0</v>
      </c>
      <c r="N667" s="57">
        <f t="shared" ref="N667:O667" si="1319">F667+H667</f>
        <v>0</v>
      </c>
      <c r="O667" s="57">
        <f t="shared" si="1319"/>
        <v>0</v>
      </c>
      <c r="P667" s="58" t="str">
        <f t="shared" si="5"/>
        <v/>
      </c>
      <c r="Q667" s="57">
        <f t="shared" si="6"/>
        <v>0</v>
      </c>
      <c r="R667" s="49"/>
      <c r="S667" s="50"/>
      <c r="T667" s="50"/>
      <c r="U667" s="50"/>
      <c r="V667" s="50"/>
      <c r="W667" s="50"/>
      <c r="X667" s="50"/>
      <c r="Y667" s="50"/>
      <c r="Z667" s="50"/>
      <c r="AA667" s="50"/>
    </row>
    <row r="668" ht="18.75" customHeight="1">
      <c r="A668" s="41"/>
      <c r="B668" s="52"/>
      <c r="C668" s="53"/>
      <c r="D668" s="54" t="str">
        <f t="shared" si="204"/>
        <v/>
      </c>
      <c r="E668" s="55" t="str">
        <f t="shared" si="205"/>
        <v/>
      </c>
      <c r="F668" s="56"/>
      <c r="G668" s="56"/>
      <c r="H668" s="57">
        <f>SUMIF('Nhập'!$J$11:$J$19999,$C668,'Nhập'!$M$11:$M$19999)</f>
        <v>0</v>
      </c>
      <c r="I668" s="57">
        <f>SUMIF('Nhập'!$J$11:$J$19999,$C668,'Nhập'!$O$11:$O$19999)</f>
        <v>0</v>
      </c>
      <c r="J668" s="57">
        <f>SUMIF(Xuat!$I$11:$I$19999,$C668,Xuat!$K$11:$K$19999)</f>
        <v>0</v>
      </c>
      <c r="K668" s="57">
        <f>SUMIF(Xuat!$I$11:$I$19999,$C668,Xuat!$K$11:$K$19999)</f>
        <v>0</v>
      </c>
      <c r="L668" s="57">
        <f t="shared" ref="L668:M668" si="1320">F668+H668-J668</f>
        <v>0</v>
      </c>
      <c r="M668" s="57">
        <f t="shared" si="1320"/>
        <v>0</v>
      </c>
      <c r="N668" s="57">
        <f t="shared" ref="N668:O668" si="1321">F668+H668</f>
        <v>0</v>
      </c>
      <c r="O668" s="57">
        <f t="shared" si="1321"/>
        <v>0</v>
      </c>
      <c r="P668" s="58" t="str">
        <f t="shared" si="5"/>
        <v/>
      </c>
      <c r="Q668" s="57">
        <f t="shared" si="6"/>
        <v>0</v>
      </c>
      <c r="R668" s="49"/>
      <c r="S668" s="50"/>
      <c r="T668" s="50"/>
      <c r="U668" s="50"/>
      <c r="V668" s="50"/>
      <c r="W668" s="50"/>
      <c r="X668" s="50"/>
      <c r="Y668" s="50"/>
      <c r="Z668" s="50"/>
      <c r="AA668" s="50"/>
    </row>
    <row r="669" ht="18.75" customHeight="1">
      <c r="A669" s="41"/>
      <c r="B669" s="52"/>
      <c r="C669" s="53"/>
      <c r="D669" s="54" t="str">
        <f t="shared" si="204"/>
        <v/>
      </c>
      <c r="E669" s="55" t="str">
        <f t="shared" si="205"/>
        <v/>
      </c>
      <c r="F669" s="56"/>
      <c r="G669" s="56"/>
      <c r="H669" s="57">
        <f>SUMIF('Nhập'!$J$11:$J$19999,$C669,'Nhập'!$M$11:$M$19999)</f>
        <v>0</v>
      </c>
      <c r="I669" s="57">
        <f>SUMIF('Nhập'!$J$11:$J$19999,$C669,'Nhập'!$O$11:$O$19999)</f>
        <v>0</v>
      </c>
      <c r="J669" s="57">
        <f>SUMIF(Xuat!$I$11:$I$19999,$C669,Xuat!$K$11:$K$19999)</f>
        <v>0</v>
      </c>
      <c r="K669" s="57">
        <f>SUMIF(Xuat!$I$11:$I$19999,$C669,Xuat!$K$11:$K$19999)</f>
        <v>0</v>
      </c>
      <c r="L669" s="57">
        <f t="shared" ref="L669:M669" si="1322">F669+H669-J669</f>
        <v>0</v>
      </c>
      <c r="M669" s="57">
        <f t="shared" si="1322"/>
        <v>0</v>
      </c>
      <c r="N669" s="57">
        <f t="shared" ref="N669:O669" si="1323">F669+H669</f>
        <v>0</v>
      </c>
      <c r="O669" s="57">
        <f t="shared" si="1323"/>
        <v>0</v>
      </c>
      <c r="P669" s="58" t="str">
        <f t="shared" si="5"/>
        <v/>
      </c>
      <c r="Q669" s="57">
        <f t="shared" si="6"/>
        <v>0</v>
      </c>
      <c r="R669" s="49"/>
      <c r="S669" s="50"/>
      <c r="T669" s="50"/>
      <c r="U669" s="50"/>
      <c r="V669" s="50"/>
      <c r="W669" s="50"/>
      <c r="X669" s="50"/>
      <c r="Y669" s="50"/>
      <c r="Z669" s="50"/>
      <c r="AA669" s="50"/>
    </row>
    <row r="670" ht="18.75" customHeight="1">
      <c r="A670" s="41"/>
      <c r="B670" s="52"/>
      <c r="C670" s="53"/>
      <c r="D670" s="54" t="str">
        <f t="shared" si="204"/>
        <v/>
      </c>
      <c r="E670" s="55" t="str">
        <f t="shared" si="205"/>
        <v/>
      </c>
      <c r="F670" s="56"/>
      <c r="G670" s="56"/>
      <c r="H670" s="57">
        <f>SUMIF('Nhập'!$J$11:$J$19999,$C670,'Nhập'!$M$11:$M$19999)</f>
        <v>0</v>
      </c>
      <c r="I670" s="57">
        <f>SUMIF('Nhập'!$J$11:$J$19999,$C670,'Nhập'!$O$11:$O$19999)</f>
        <v>0</v>
      </c>
      <c r="J670" s="57">
        <f>SUMIF(Xuat!$I$11:$I$19999,$C670,Xuat!$K$11:$K$19999)</f>
        <v>0</v>
      </c>
      <c r="K670" s="57">
        <f>SUMIF(Xuat!$I$11:$I$19999,$C670,Xuat!$K$11:$K$19999)</f>
        <v>0</v>
      </c>
      <c r="L670" s="57">
        <f t="shared" ref="L670:M670" si="1324">F670+H670-J670</f>
        <v>0</v>
      </c>
      <c r="M670" s="57">
        <f t="shared" si="1324"/>
        <v>0</v>
      </c>
      <c r="N670" s="57">
        <f t="shared" ref="N670:O670" si="1325">F670+H670</f>
        <v>0</v>
      </c>
      <c r="O670" s="57">
        <f t="shared" si="1325"/>
        <v>0</v>
      </c>
      <c r="P670" s="58" t="str">
        <f t="shared" si="5"/>
        <v/>
      </c>
      <c r="Q670" s="57">
        <f t="shared" si="6"/>
        <v>0</v>
      </c>
      <c r="R670" s="49"/>
      <c r="S670" s="50"/>
      <c r="T670" s="50"/>
      <c r="U670" s="50"/>
      <c r="V670" s="50"/>
      <c r="W670" s="50"/>
      <c r="X670" s="50"/>
      <c r="Y670" s="50"/>
      <c r="Z670" s="50"/>
      <c r="AA670" s="50"/>
    </row>
    <row r="671" ht="18.75" customHeight="1">
      <c r="A671" s="41"/>
      <c r="B671" s="52"/>
      <c r="C671" s="53"/>
      <c r="D671" s="54" t="str">
        <f t="shared" si="204"/>
        <v/>
      </c>
      <c r="E671" s="55" t="str">
        <f t="shared" si="205"/>
        <v/>
      </c>
      <c r="F671" s="56"/>
      <c r="G671" s="56"/>
      <c r="H671" s="57">
        <f>SUMIF('Nhập'!$J$11:$J$19999,$C671,'Nhập'!$M$11:$M$19999)</f>
        <v>0</v>
      </c>
      <c r="I671" s="57">
        <f>SUMIF('Nhập'!$J$11:$J$19999,$C671,'Nhập'!$O$11:$O$19999)</f>
        <v>0</v>
      </c>
      <c r="J671" s="57">
        <f>SUMIF(Xuat!$I$11:$I$19999,$C671,Xuat!$K$11:$K$19999)</f>
        <v>0</v>
      </c>
      <c r="K671" s="57">
        <f>SUMIF(Xuat!$I$11:$I$19999,$C671,Xuat!$K$11:$K$19999)</f>
        <v>0</v>
      </c>
      <c r="L671" s="57">
        <f t="shared" ref="L671:M671" si="1326">F671+H671-J671</f>
        <v>0</v>
      </c>
      <c r="M671" s="57">
        <f t="shared" si="1326"/>
        <v>0</v>
      </c>
      <c r="N671" s="57">
        <f t="shared" ref="N671:O671" si="1327">F671+H671</f>
        <v>0</v>
      </c>
      <c r="O671" s="57">
        <f t="shared" si="1327"/>
        <v>0</v>
      </c>
      <c r="P671" s="58" t="str">
        <f t="shared" si="5"/>
        <v/>
      </c>
      <c r="Q671" s="57">
        <f t="shared" si="6"/>
        <v>0</v>
      </c>
      <c r="R671" s="49"/>
      <c r="S671" s="50"/>
      <c r="T671" s="50"/>
      <c r="U671" s="50"/>
      <c r="V671" s="50"/>
      <c r="W671" s="50"/>
      <c r="X671" s="50"/>
      <c r="Y671" s="50"/>
      <c r="Z671" s="50"/>
      <c r="AA671" s="50"/>
    </row>
    <row r="672" ht="18.75" customHeight="1">
      <c r="A672" s="41"/>
      <c r="B672" s="52"/>
      <c r="C672" s="53"/>
      <c r="D672" s="54" t="str">
        <f t="shared" si="204"/>
        <v/>
      </c>
      <c r="E672" s="55" t="str">
        <f t="shared" si="205"/>
        <v/>
      </c>
      <c r="F672" s="56"/>
      <c r="G672" s="56"/>
      <c r="H672" s="57">
        <f>SUMIF('Nhập'!$J$11:$J$19999,$C672,'Nhập'!$M$11:$M$19999)</f>
        <v>0</v>
      </c>
      <c r="I672" s="57">
        <f>SUMIF('Nhập'!$J$11:$J$19999,$C672,'Nhập'!$O$11:$O$19999)</f>
        <v>0</v>
      </c>
      <c r="J672" s="57">
        <f>SUMIF(Xuat!$I$11:$I$19999,$C672,Xuat!$K$11:$K$19999)</f>
        <v>0</v>
      </c>
      <c r="K672" s="57">
        <f>SUMIF(Xuat!$I$11:$I$19999,$C672,Xuat!$K$11:$K$19999)</f>
        <v>0</v>
      </c>
      <c r="L672" s="57">
        <f t="shared" ref="L672:M672" si="1328">F672+H672-J672</f>
        <v>0</v>
      </c>
      <c r="M672" s="57">
        <f t="shared" si="1328"/>
        <v>0</v>
      </c>
      <c r="N672" s="57">
        <f t="shared" ref="N672:O672" si="1329">F672+H672</f>
        <v>0</v>
      </c>
      <c r="O672" s="57">
        <f t="shared" si="1329"/>
        <v>0</v>
      </c>
      <c r="P672" s="58" t="str">
        <f t="shared" si="5"/>
        <v/>
      </c>
      <c r="Q672" s="57">
        <f t="shared" si="6"/>
        <v>0</v>
      </c>
      <c r="R672" s="49"/>
      <c r="S672" s="50"/>
      <c r="T672" s="50"/>
      <c r="U672" s="50"/>
      <c r="V672" s="50"/>
      <c r="W672" s="50"/>
      <c r="X672" s="50"/>
      <c r="Y672" s="50"/>
      <c r="Z672" s="50"/>
      <c r="AA672" s="50"/>
    </row>
    <row r="673" ht="18.75" customHeight="1">
      <c r="A673" s="41"/>
      <c r="B673" s="52"/>
      <c r="C673" s="53"/>
      <c r="D673" s="54" t="str">
        <f t="shared" si="204"/>
        <v/>
      </c>
      <c r="E673" s="55" t="str">
        <f t="shared" si="205"/>
        <v/>
      </c>
      <c r="F673" s="56"/>
      <c r="G673" s="56"/>
      <c r="H673" s="57">
        <f>SUMIF('Nhập'!$J$11:$J$19999,$C673,'Nhập'!$M$11:$M$19999)</f>
        <v>0</v>
      </c>
      <c r="I673" s="57">
        <f>SUMIF('Nhập'!$J$11:$J$19999,$C673,'Nhập'!$O$11:$O$19999)</f>
        <v>0</v>
      </c>
      <c r="J673" s="57">
        <f>SUMIF(Xuat!$I$11:$I$19999,$C673,Xuat!$K$11:$K$19999)</f>
        <v>0</v>
      </c>
      <c r="K673" s="57">
        <f>SUMIF(Xuat!$I$11:$I$19999,$C673,Xuat!$K$11:$K$19999)</f>
        <v>0</v>
      </c>
      <c r="L673" s="57">
        <f t="shared" ref="L673:M673" si="1330">F673+H673-J673</f>
        <v>0</v>
      </c>
      <c r="M673" s="57">
        <f t="shared" si="1330"/>
        <v>0</v>
      </c>
      <c r="N673" s="57">
        <f t="shared" ref="N673:O673" si="1331">F673+H673</f>
        <v>0</v>
      </c>
      <c r="O673" s="57">
        <f t="shared" si="1331"/>
        <v>0</v>
      </c>
      <c r="P673" s="58" t="str">
        <f t="shared" si="5"/>
        <v/>
      </c>
      <c r="Q673" s="57">
        <f t="shared" si="6"/>
        <v>0</v>
      </c>
      <c r="R673" s="49"/>
      <c r="S673" s="50"/>
      <c r="T673" s="50"/>
      <c r="U673" s="50"/>
      <c r="V673" s="50"/>
      <c r="W673" s="50"/>
      <c r="X673" s="50"/>
      <c r="Y673" s="50"/>
      <c r="Z673" s="50"/>
      <c r="AA673" s="50"/>
    </row>
    <row r="674" ht="18.75" customHeight="1">
      <c r="A674" s="41"/>
      <c r="B674" s="52"/>
      <c r="C674" s="53"/>
      <c r="D674" s="54" t="str">
        <f t="shared" si="204"/>
        <v/>
      </c>
      <c r="E674" s="55" t="str">
        <f t="shared" si="205"/>
        <v/>
      </c>
      <c r="F674" s="56"/>
      <c r="G674" s="56"/>
      <c r="H674" s="57">
        <f>SUMIF('Nhập'!$J$11:$J$19999,$C674,'Nhập'!$M$11:$M$19999)</f>
        <v>0</v>
      </c>
      <c r="I674" s="57">
        <f>SUMIF('Nhập'!$J$11:$J$19999,$C674,'Nhập'!$O$11:$O$19999)</f>
        <v>0</v>
      </c>
      <c r="J674" s="57">
        <f>SUMIF(Xuat!$I$11:$I$19999,$C674,Xuat!$K$11:$K$19999)</f>
        <v>0</v>
      </c>
      <c r="K674" s="57">
        <f>SUMIF(Xuat!$I$11:$I$19999,$C674,Xuat!$K$11:$K$19999)</f>
        <v>0</v>
      </c>
      <c r="L674" s="57">
        <f t="shared" ref="L674:M674" si="1332">F674+H674-J674</f>
        <v>0</v>
      </c>
      <c r="M674" s="57">
        <f t="shared" si="1332"/>
        <v>0</v>
      </c>
      <c r="N674" s="57">
        <f t="shared" ref="N674:O674" si="1333">F674+H674</f>
        <v>0</v>
      </c>
      <c r="O674" s="57">
        <f t="shared" si="1333"/>
        <v>0</v>
      </c>
      <c r="P674" s="58" t="str">
        <f t="shared" si="5"/>
        <v/>
      </c>
      <c r="Q674" s="57">
        <f t="shared" si="6"/>
        <v>0</v>
      </c>
      <c r="R674" s="49"/>
      <c r="S674" s="50"/>
      <c r="T674" s="50"/>
      <c r="U674" s="50"/>
      <c r="V674" s="50"/>
      <c r="W674" s="50"/>
      <c r="X674" s="50"/>
      <c r="Y674" s="50"/>
      <c r="Z674" s="50"/>
      <c r="AA674" s="50"/>
    </row>
    <row r="675" ht="18.75" customHeight="1">
      <c r="A675" s="41"/>
      <c r="B675" s="52"/>
      <c r="C675" s="53"/>
      <c r="D675" s="54" t="str">
        <f t="shared" si="204"/>
        <v/>
      </c>
      <c r="E675" s="55" t="str">
        <f t="shared" si="205"/>
        <v/>
      </c>
      <c r="F675" s="56"/>
      <c r="G675" s="56"/>
      <c r="H675" s="57">
        <f>SUMIF('Nhập'!$J$11:$J$19999,$C675,'Nhập'!$M$11:$M$19999)</f>
        <v>0</v>
      </c>
      <c r="I675" s="57">
        <f>SUMIF('Nhập'!$J$11:$J$19999,$C675,'Nhập'!$O$11:$O$19999)</f>
        <v>0</v>
      </c>
      <c r="J675" s="57">
        <f>SUMIF(Xuat!$I$11:$I$19999,$C675,Xuat!$K$11:$K$19999)</f>
        <v>0</v>
      </c>
      <c r="K675" s="57">
        <f>SUMIF(Xuat!$I$11:$I$19999,$C675,Xuat!$K$11:$K$19999)</f>
        <v>0</v>
      </c>
      <c r="L675" s="57">
        <f t="shared" ref="L675:M675" si="1334">F675+H675-J675</f>
        <v>0</v>
      </c>
      <c r="M675" s="57">
        <f t="shared" si="1334"/>
        <v>0</v>
      </c>
      <c r="N675" s="57">
        <f t="shared" ref="N675:O675" si="1335">F675+H675</f>
        <v>0</v>
      </c>
      <c r="O675" s="57">
        <f t="shared" si="1335"/>
        <v>0</v>
      </c>
      <c r="P675" s="58" t="str">
        <f t="shared" si="5"/>
        <v/>
      </c>
      <c r="Q675" s="57">
        <f t="shared" si="6"/>
        <v>0</v>
      </c>
      <c r="R675" s="49"/>
      <c r="S675" s="50"/>
      <c r="T675" s="50"/>
      <c r="U675" s="50"/>
      <c r="V675" s="50"/>
      <c r="W675" s="50"/>
      <c r="X675" s="50"/>
      <c r="Y675" s="50"/>
      <c r="Z675" s="50"/>
      <c r="AA675" s="50"/>
    </row>
    <row r="676" ht="18.75" customHeight="1">
      <c r="A676" s="41"/>
      <c r="B676" s="52"/>
      <c r="C676" s="53"/>
      <c r="D676" s="54" t="str">
        <f t="shared" si="204"/>
        <v/>
      </c>
      <c r="E676" s="55" t="str">
        <f t="shared" si="205"/>
        <v/>
      </c>
      <c r="F676" s="56"/>
      <c r="G676" s="56"/>
      <c r="H676" s="57">
        <f>SUMIF('Nhập'!$J$11:$J$19999,$C676,'Nhập'!$M$11:$M$19999)</f>
        <v>0</v>
      </c>
      <c r="I676" s="57">
        <f>SUMIF('Nhập'!$J$11:$J$19999,$C676,'Nhập'!$O$11:$O$19999)</f>
        <v>0</v>
      </c>
      <c r="J676" s="57">
        <f>SUMIF(Xuat!$I$11:$I$19999,$C676,Xuat!$K$11:$K$19999)</f>
        <v>0</v>
      </c>
      <c r="K676" s="57">
        <f>SUMIF(Xuat!$I$11:$I$19999,$C676,Xuat!$K$11:$K$19999)</f>
        <v>0</v>
      </c>
      <c r="L676" s="57">
        <f t="shared" ref="L676:M676" si="1336">F676+H676-J676</f>
        <v>0</v>
      </c>
      <c r="M676" s="57">
        <f t="shared" si="1336"/>
        <v>0</v>
      </c>
      <c r="N676" s="57">
        <f t="shared" ref="N676:O676" si="1337">F676+H676</f>
        <v>0</v>
      </c>
      <c r="O676" s="57">
        <f t="shared" si="1337"/>
        <v>0</v>
      </c>
      <c r="P676" s="58" t="str">
        <f t="shared" si="5"/>
        <v/>
      </c>
      <c r="Q676" s="57">
        <f t="shared" si="6"/>
        <v>0</v>
      </c>
      <c r="R676" s="49"/>
      <c r="S676" s="50"/>
      <c r="T676" s="50"/>
      <c r="U676" s="50"/>
      <c r="V676" s="50"/>
      <c r="W676" s="50"/>
      <c r="X676" s="50"/>
      <c r="Y676" s="50"/>
      <c r="Z676" s="50"/>
      <c r="AA676" s="50"/>
    </row>
    <row r="677" ht="18.75" customHeight="1">
      <c r="A677" s="41"/>
      <c r="B677" s="52"/>
      <c r="C677" s="53"/>
      <c r="D677" s="54" t="str">
        <f t="shared" si="204"/>
        <v/>
      </c>
      <c r="E677" s="55" t="str">
        <f t="shared" si="205"/>
        <v/>
      </c>
      <c r="F677" s="56"/>
      <c r="G677" s="56"/>
      <c r="H677" s="57">
        <f>SUMIF('Nhập'!$J$11:$J$19999,$C677,'Nhập'!$M$11:$M$19999)</f>
        <v>0</v>
      </c>
      <c r="I677" s="57">
        <f>SUMIF('Nhập'!$J$11:$J$19999,$C677,'Nhập'!$O$11:$O$19999)</f>
        <v>0</v>
      </c>
      <c r="J677" s="57">
        <f>SUMIF(Xuat!$I$11:$I$19999,$C677,Xuat!$K$11:$K$19999)</f>
        <v>0</v>
      </c>
      <c r="K677" s="57">
        <f>SUMIF(Xuat!$I$11:$I$19999,$C677,Xuat!$K$11:$K$19999)</f>
        <v>0</v>
      </c>
      <c r="L677" s="57">
        <f t="shared" ref="L677:M677" si="1338">F677+H677-J677</f>
        <v>0</v>
      </c>
      <c r="M677" s="57">
        <f t="shared" si="1338"/>
        <v>0</v>
      </c>
      <c r="N677" s="57">
        <f t="shared" ref="N677:O677" si="1339">F677+H677</f>
        <v>0</v>
      </c>
      <c r="O677" s="57">
        <f t="shared" si="1339"/>
        <v>0</v>
      </c>
      <c r="P677" s="58" t="str">
        <f t="shared" si="5"/>
        <v/>
      </c>
      <c r="Q677" s="57">
        <f t="shared" si="6"/>
        <v>0</v>
      </c>
      <c r="R677" s="49"/>
      <c r="S677" s="50"/>
      <c r="T677" s="50"/>
      <c r="U677" s="50"/>
      <c r="V677" s="50"/>
      <c r="W677" s="50"/>
      <c r="X677" s="50"/>
      <c r="Y677" s="50"/>
      <c r="Z677" s="50"/>
      <c r="AA677" s="50"/>
    </row>
    <row r="678" ht="18.75" customHeight="1">
      <c r="A678" s="41"/>
      <c r="B678" s="52"/>
      <c r="C678" s="53"/>
      <c r="D678" s="54" t="str">
        <f t="shared" si="204"/>
        <v/>
      </c>
      <c r="E678" s="55" t="str">
        <f t="shared" si="205"/>
        <v/>
      </c>
      <c r="F678" s="56"/>
      <c r="G678" s="56"/>
      <c r="H678" s="57">
        <f>SUMIF('Nhập'!$J$11:$J$19999,$C678,'Nhập'!$M$11:$M$19999)</f>
        <v>0</v>
      </c>
      <c r="I678" s="57">
        <f>SUMIF('Nhập'!$J$11:$J$19999,$C678,'Nhập'!$O$11:$O$19999)</f>
        <v>0</v>
      </c>
      <c r="J678" s="57">
        <f>SUMIF(Xuat!$I$11:$I$19999,$C678,Xuat!$K$11:$K$19999)</f>
        <v>0</v>
      </c>
      <c r="K678" s="57">
        <f>SUMIF(Xuat!$I$11:$I$19999,$C678,Xuat!$K$11:$K$19999)</f>
        <v>0</v>
      </c>
      <c r="L678" s="57">
        <f t="shared" ref="L678:M678" si="1340">F678+H678-J678</f>
        <v>0</v>
      </c>
      <c r="M678" s="57">
        <f t="shared" si="1340"/>
        <v>0</v>
      </c>
      <c r="N678" s="57">
        <f t="shared" ref="N678:O678" si="1341">F678+H678</f>
        <v>0</v>
      </c>
      <c r="O678" s="57">
        <f t="shared" si="1341"/>
        <v>0</v>
      </c>
      <c r="P678" s="58" t="str">
        <f t="shared" si="5"/>
        <v/>
      </c>
      <c r="Q678" s="57">
        <f t="shared" si="6"/>
        <v>0</v>
      </c>
      <c r="R678" s="49"/>
      <c r="S678" s="50"/>
      <c r="T678" s="50"/>
      <c r="U678" s="50"/>
      <c r="V678" s="50"/>
      <c r="W678" s="50"/>
      <c r="X678" s="50"/>
      <c r="Y678" s="50"/>
      <c r="Z678" s="50"/>
      <c r="AA678" s="50"/>
    </row>
    <row r="679" ht="18.75" customHeight="1">
      <c r="A679" s="41"/>
      <c r="B679" s="52"/>
      <c r="C679" s="53"/>
      <c r="D679" s="54" t="str">
        <f t="shared" si="204"/>
        <v/>
      </c>
      <c r="E679" s="55" t="str">
        <f t="shared" si="205"/>
        <v/>
      </c>
      <c r="F679" s="56"/>
      <c r="G679" s="56"/>
      <c r="H679" s="57">
        <f>SUMIF('Nhập'!$J$11:$J$19999,$C679,'Nhập'!$M$11:$M$19999)</f>
        <v>0</v>
      </c>
      <c r="I679" s="57">
        <f>SUMIF('Nhập'!$J$11:$J$19999,$C679,'Nhập'!$O$11:$O$19999)</f>
        <v>0</v>
      </c>
      <c r="J679" s="57">
        <f>SUMIF(Xuat!$I$11:$I$19999,$C679,Xuat!$K$11:$K$19999)</f>
        <v>0</v>
      </c>
      <c r="K679" s="57">
        <f>SUMIF(Xuat!$I$11:$I$19999,$C679,Xuat!$K$11:$K$19999)</f>
        <v>0</v>
      </c>
      <c r="L679" s="57">
        <f t="shared" ref="L679:M679" si="1342">F679+H679-J679</f>
        <v>0</v>
      </c>
      <c r="M679" s="57">
        <f t="shared" si="1342"/>
        <v>0</v>
      </c>
      <c r="N679" s="57">
        <f t="shared" ref="N679:O679" si="1343">F679+H679</f>
        <v>0</v>
      </c>
      <c r="O679" s="57">
        <f t="shared" si="1343"/>
        <v>0</v>
      </c>
      <c r="P679" s="58" t="str">
        <f t="shared" si="5"/>
        <v/>
      </c>
      <c r="Q679" s="57">
        <f t="shared" si="6"/>
        <v>0</v>
      </c>
      <c r="R679" s="49"/>
      <c r="S679" s="50"/>
      <c r="T679" s="50"/>
      <c r="U679" s="50"/>
      <c r="V679" s="50"/>
      <c r="W679" s="50"/>
      <c r="X679" s="50"/>
      <c r="Y679" s="50"/>
      <c r="Z679" s="50"/>
      <c r="AA679" s="50"/>
    </row>
    <row r="680" ht="18.75" customHeight="1">
      <c r="A680" s="41"/>
      <c r="B680" s="52"/>
      <c r="C680" s="53"/>
      <c r="D680" s="54" t="str">
        <f t="shared" si="204"/>
        <v/>
      </c>
      <c r="E680" s="55" t="str">
        <f t="shared" si="205"/>
        <v/>
      </c>
      <c r="F680" s="56"/>
      <c r="G680" s="56"/>
      <c r="H680" s="57">
        <f>SUMIF('Nhập'!$J$11:$J$19999,$C680,'Nhập'!$M$11:$M$19999)</f>
        <v>0</v>
      </c>
      <c r="I680" s="57">
        <f>SUMIF('Nhập'!$J$11:$J$19999,$C680,'Nhập'!$O$11:$O$19999)</f>
        <v>0</v>
      </c>
      <c r="J680" s="57">
        <f>SUMIF(Xuat!$I$11:$I$19999,$C680,Xuat!$K$11:$K$19999)</f>
        <v>0</v>
      </c>
      <c r="K680" s="57">
        <f>SUMIF(Xuat!$I$11:$I$19999,$C680,Xuat!$K$11:$K$19999)</f>
        <v>0</v>
      </c>
      <c r="L680" s="57">
        <f t="shared" ref="L680:M680" si="1344">F680+H680-J680</f>
        <v>0</v>
      </c>
      <c r="M680" s="57">
        <f t="shared" si="1344"/>
        <v>0</v>
      </c>
      <c r="N680" s="57">
        <f t="shared" ref="N680:O680" si="1345">F680+H680</f>
        <v>0</v>
      </c>
      <c r="O680" s="57">
        <f t="shared" si="1345"/>
        <v>0</v>
      </c>
      <c r="P680" s="58" t="str">
        <f t="shared" si="5"/>
        <v/>
      </c>
      <c r="Q680" s="57">
        <f t="shared" si="6"/>
        <v>0</v>
      </c>
      <c r="R680" s="49"/>
      <c r="S680" s="50"/>
      <c r="T680" s="50"/>
      <c r="U680" s="50"/>
      <c r="V680" s="50"/>
      <c r="W680" s="50"/>
      <c r="X680" s="50"/>
      <c r="Y680" s="50"/>
      <c r="Z680" s="50"/>
      <c r="AA680" s="50"/>
    </row>
    <row r="681" ht="18.75" customHeight="1">
      <c r="A681" s="41"/>
      <c r="B681" s="52"/>
      <c r="C681" s="53"/>
      <c r="D681" s="54" t="str">
        <f t="shared" si="204"/>
        <v/>
      </c>
      <c r="E681" s="55" t="str">
        <f t="shared" si="205"/>
        <v/>
      </c>
      <c r="F681" s="56"/>
      <c r="G681" s="56"/>
      <c r="H681" s="57">
        <f>SUMIF('Nhập'!$J$11:$J$19999,$C681,'Nhập'!$M$11:$M$19999)</f>
        <v>0</v>
      </c>
      <c r="I681" s="57">
        <f>SUMIF('Nhập'!$J$11:$J$19999,$C681,'Nhập'!$O$11:$O$19999)</f>
        <v>0</v>
      </c>
      <c r="J681" s="57">
        <f>SUMIF(Xuat!$I$11:$I$19999,$C681,Xuat!$K$11:$K$19999)</f>
        <v>0</v>
      </c>
      <c r="K681" s="57">
        <f>SUMIF(Xuat!$I$11:$I$19999,$C681,Xuat!$K$11:$K$19999)</f>
        <v>0</v>
      </c>
      <c r="L681" s="57">
        <f t="shared" ref="L681:M681" si="1346">F681+H681-J681</f>
        <v>0</v>
      </c>
      <c r="M681" s="57">
        <f t="shared" si="1346"/>
        <v>0</v>
      </c>
      <c r="N681" s="57">
        <f t="shared" ref="N681:O681" si="1347">F681+H681</f>
        <v>0</v>
      </c>
      <c r="O681" s="57">
        <f t="shared" si="1347"/>
        <v>0</v>
      </c>
      <c r="P681" s="58" t="str">
        <f t="shared" si="5"/>
        <v/>
      </c>
      <c r="Q681" s="57">
        <f t="shared" si="6"/>
        <v>0</v>
      </c>
      <c r="R681" s="49"/>
      <c r="S681" s="50"/>
      <c r="T681" s="50"/>
      <c r="U681" s="50"/>
      <c r="V681" s="50"/>
      <c r="W681" s="50"/>
      <c r="X681" s="50"/>
      <c r="Y681" s="50"/>
      <c r="Z681" s="50"/>
      <c r="AA681" s="50"/>
    </row>
    <row r="682" ht="18.75" customHeight="1">
      <c r="A682" s="41"/>
      <c r="B682" s="52"/>
      <c r="C682" s="53"/>
      <c r="D682" s="54" t="str">
        <f t="shared" si="204"/>
        <v/>
      </c>
      <c r="E682" s="55" t="str">
        <f t="shared" si="205"/>
        <v/>
      </c>
      <c r="F682" s="56"/>
      <c r="G682" s="56"/>
      <c r="H682" s="57">
        <f>SUMIF('Nhập'!$J$11:$J$19999,$C682,'Nhập'!$M$11:$M$19999)</f>
        <v>0</v>
      </c>
      <c r="I682" s="57">
        <f>SUMIF('Nhập'!$J$11:$J$19999,$C682,'Nhập'!$O$11:$O$19999)</f>
        <v>0</v>
      </c>
      <c r="J682" s="57">
        <f>SUMIF(Xuat!$I$11:$I$19999,$C682,Xuat!$K$11:$K$19999)</f>
        <v>0</v>
      </c>
      <c r="K682" s="57">
        <f>SUMIF(Xuat!$I$11:$I$19999,$C682,Xuat!$K$11:$K$19999)</f>
        <v>0</v>
      </c>
      <c r="L682" s="57">
        <f t="shared" ref="L682:M682" si="1348">F682+H682-J682</f>
        <v>0</v>
      </c>
      <c r="M682" s="57">
        <f t="shared" si="1348"/>
        <v>0</v>
      </c>
      <c r="N682" s="57">
        <f t="shared" ref="N682:O682" si="1349">F682+H682</f>
        <v>0</v>
      </c>
      <c r="O682" s="57">
        <f t="shared" si="1349"/>
        <v>0</v>
      </c>
      <c r="P682" s="58" t="str">
        <f t="shared" si="5"/>
        <v/>
      </c>
      <c r="Q682" s="57">
        <f t="shared" si="6"/>
        <v>0</v>
      </c>
      <c r="R682" s="49"/>
      <c r="S682" s="50"/>
      <c r="T682" s="50"/>
      <c r="U682" s="50"/>
      <c r="V682" s="50"/>
      <c r="W682" s="50"/>
      <c r="X682" s="50"/>
      <c r="Y682" s="50"/>
      <c r="Z682" s="50"/>
      <c r="AA682" s="50"/>
    </row>
    <row r="683" ht="18.75" customHeight="1">
      <c r="A683" s="41"/>
      <c r="B683" s="52"/>
      <c r="C683" s="53"/>
      <c r="D683" s="54" t="str">
        <f t="shared" si="204"/>
        <v/>
      </c>
      <c r="E683" s="55" t="str">
        <f t="shared" si="205"/>
        <v/>
      </c>
      <c r="F683" s="56"/>
      <c r="G683" s="56"/>
      <c r="H683" s="57">
        <f>SUMIF('Nhập'!$J$11:$J$19999,$C683,'Nhập'!$M$11:$M$19999)</f>
        <v>0</v>
      </c>
      <c r="I683" s="57">
        <f>SUMIF('Nhập'!$J$11:$J$19999,$C683,'Nhập'!$O$11:$O$19999)</f>
        <v>0</v>
      </c>
      <c r="J683" s="57">
        <f>SUMIF(Xuat!$I$11:$I$19999,$C683,Xuat!$K$11:$K$19999)</f>
        <v>0</v>
      </c>
      <c r="K683" s="57">
        <f>SUMIF(Xuat!$I$11:$I$19999,$C683,Xuat!$K$11:$K$19999)</f>
        <v>0</v>
      </c>
      <c r="L683" s="57">
        <f t="shared" ref="L683:M683" si="1350">F683+H683-J683</f>
        <v>0</v>
      </c>
      <c r="M683" s="57">
        <f t="shared" si="1350"/>
        <v>0</v>
      </c>
      <c r="N683" s="57">
        <f t="shared" ref="N683:O683" si="1351">F683+H683</f>
        <v>0</v>
      </c>
      <c r="O683" s="57">
        <f t="shared" si="1351"/>
        <v>0</v>
      </c>
      <c r="P683" s="58" t="str">
        <f t="shared" si="5"/>
        <v/>
      </c>
      <c r="Q683" s="57">
        <f t="shared" si="6"/>
        <v>0</v>
      </c>
      <c r="R683" s="49"/>
      <c r="S683" s="50"/>
      <c r="T683" s="50"/>
      <c r="U683" s="50"/>
      <c r="V683" s="50"/>
      <c r="W683" s="50"/>
      <c r="X683" s="50"/>
      <c r="Y683" s="50"/>
      <c r="Z683" s="50"/>
      <c r="AA683" s="50"/>
    </row>
    <row r="684" ht="18.75" customHeight="1">
      <c r="A684" s="41"/>
      <c r="B684" s="52"/>
      <c r="C684" s="53"/>
      <c r="D684" s="54" t="str">
        <f t="shared" si="204"/>
        <v/>
      </c>
      <c r="E684" s="55" t="str">
        <f t="shared" si="205"/>
        <v/>
      </c>
      <c r="F684" s="56"/>
      <c r="G684" s="56"/>
      <c r="H684" s="57">
        <f>SUMIF('Nhập'!$J$11:$J$19999,$C684,'Nhập'!$M$11:$M$19999)</f>
        <v>0</v>
      </c>
      <c r="I684" s="57">
        <f>SUMIF('Nhập'!$J$11:$J$19999,$C684,'Nhập'!$O$11:$O$19999)</f>
        <v>0</v>
      </c>
      <c r="J684" s="57">
        <f>SUMIF(Xuat!$I$11:$I$19999,$C684,Xuat!$K$11:$K$19999)</f>
        <v>0</v>
      </c>
      <c r="K684" s="57">
        <f>SUMIF(Xuat!$I$11:$I$19999,$C684,Xuat!$K$11:$K$19999)</f>
        <v>0</v>
      </c>
      <c r="L684" s="57">
        <f t="shared" ref="L684:M684" si="1352">F684+H684-J684</f>
        <v>0</v>
      </c>
      <c r="M684" s="57">
        <f t="shared" si="1352"/>
        <v>0</v>
      </c>
      <c r="N684" s="57">
        <f t="shared" ref="N684:O684" si="1353">F684+H684</f>
        <v>0</v>
      </c>
      <c r="O684" s="57">
        <f t="shared" si="1353"/>
        <v>0</v>
      </c>
      <c r="P684" s="58" t="str">
        <f t="shared" si="5"/>
        <v/>
      </c>
      <c r="Q684" s="57">
        <f t="shared" si="6"/>
        <v>0</v>
      </c>
      <c r="R684" s="49"/>
      <c r="S684" s="50"/>
      <c r="T684" s="50"/>
      <c r="U684" s="50"/>
      <c r="V684" s="50"/>
      <c r="W684" s="50"/>
      <c r="X684" s="50"/>
      <c r="Y684" s="50"/>
      <c r="Z684" s="50"/>
      <c r="AA684" s="50"/>
    </row>
    <row r="685" ht="18.75" customHeight="1">
      <c r="A685" s="41"/>
      <c r="B685" s="52"/>
      <c r="C685" s="53"/>
      <c r="D685" s="54" t="str">
        <f t="shared" si="204"/>
        <v/>
      </c>
      <c r="E685" s="55" t="str">
        <f t="shared" si="205"/>
        <v/>
      </c>
      <c r="F685" s="56"/>
      <c r="G685" s="56"/>
      <c r="H685" s="57">
        <f>SUMIF('Nhập'!$J$11:$J$19999,$C685,'Nhập'!$M$11:$M$19999)</f>
        <v>0</v>
      </c>
      <c r="I685" s="57">
        <f>SUMIF('Nhập'!$J$11:$J$19999,$C685,'Nhập'!$O$11:$O$19999)</f>
        <v>0</v>
      </c>
      <c r="J685" s="57">
        <f>SUMIF(Xuat!$I$11:$I$19999,$C685,Xuat!$K$11:$K$19999)</f>
        <v>0</v>
      </c>
      <c r="K685" s="57">
        <f>SUMIF(Xuat!$I$11:$I$19999,$C685,Xuat!$K$11:$K$19999)</f>
        <v>0</v>
      </c>
      <c r="L685" s="57">
        <f t="shared" ref="L685:M685" si="1354">F685+H685-J685</f>
        <v>0</v>
      </c>
      <c r="M685" s="57">
        <f t="shared" si="1354"/>
        <v>0</v>
      </c>
      <c r="N685" s="57">
        <f t="shared" ref="N685:O685" si="1355">F685+H685</f>
        <v>0</v>
      </c>
      <c r="O685" s="57">
        <f t="shared" si="1355"/>
        <v>0</v>
      </c>
      <c r="P685" s="58" t="str">
        <f t="shared" si="5"/>
        <v/>
      </c>
      <c r="Q685" s="57">
        <f t="shared" si="6"/>
        <v>0</v>
      </c>
      <c r="R685" s="49"/>
      <c r="S685" s="50"/>
      <c r="T685" s="50"/>
      <c r="U685" s="50"/>
      <c r="V685" s="50"/>
      <c r="W685" s="50"/>
      <c r="X685" s="50"/>
      <c r="Y685" s="50"/>
      <c r="Z685" s="50"/>
      <c r="AA685" s="50"/>
    </row>
    <row r="686" ht="18.75" customHeight="1">
      <c r="A686" s="41"/>
      <c r="B686" s="52"/>
      <c r="C686" s="53"/>
      <c r="D686" s="54" t="str">
        <f t="shared" si="204"/>
        <v/>
      </c>
      <c r="E686" s="55" t="str">
        <f t="shared" si="205"/>
        <v/>
      </c>
      <c r="F686" s="56"/>
      <c r="G686" s="56"/>
      <c r="H686" s="57">
        <f>SUMIF('Nhập'!$J$11:$J$19999,$C686,'Nhập'!$M$11:$M$19999)</f>
        <v>0</v>
      </c>
      <c r="I686" s="57">
        <f>SUMIF('Nhập'!$J$11:$J$19999,$C686,'Nhập'!$O$11:$O$19999)</f>
        <v>0</v>
      </c>
      <c r="J686" s="57">
        <f>SUMIF(Xuat!$I$11:$I$19999,$C686,Xuat!$K$11:$K$19999)</f>
        <v>0</v>
      </c>
      <c r="K686" s="57">
        <f>SUMIF(Xuat!$I$11:$I$19999,$C686,Xuat!$K$11:$K$19999)</f>
        <v>0</v>
      </c>
      <c r="L686" s="57">
        <f t="shared" ref="L686:M686" si="1356">F686+H686-J686</f>
        <v>0</v>
      </c>
      <c r="M686" s="57">
        <f t="shared" si="1356"/>
        <v>0</v>
      </c>
      <c r="N686" s="57">
        <f t="shared" ref="N686:O686" si="1357">F686+H686</f>
        <v>0</v>
      </c>
      <c r="O686" s="57">
        <f t="shared" si="1357"/>
        <v>0</v>
      </c>
      <c r="P686" s="58" t="str">
        <f t="shared" si="5"/>
        <v/>
      </c>
      <c r="Q686" s="57">
        <f t="shared" si="6"/>
        <v>0</v>
      </c>
      <c r="R686" s="49"/>
      <c r="S686" s="50"/>
      <c r="T686" s="50"/>
      <c r="U686" s="50"/>
      <c r="V686" s="50"/>
      <c r="W686" s="50"/>
      <c r="X686" s="50"/>
      <c r="Y686" s="50"/>
      <c r="Z686" s="50"/>
      <c r="AA686" s="50"/>
    </row>
    <row r="687" ht="18.75" customHeight="1">
      <c r="A687" s="41"/>
      <c r="B687" s="52"/>
      <c r="C687" s="53"/>
      <c r="D687" s="54" t="str">
        <f t="shared" si="204"/>
        <v/>
      </c>
      <c r="E687" s="55" t="str">
        <f t="shared" si="205"/>
        <v/>
      </c>
      <c r="F687" s="56"/>
      <c r="G687" s="56"/>
      <c r="H687" s="57">
        <f>SUMIF('Nhập'!$J$11:$J$19999,$C687,'Nhập'!$M$11:$M$19999)</f>
        <v>0</v>
      </c>
      <c r="I687" s="57">
        <f>SUMIF('Nhập'!$J$11:$J$19999,$C687,'Nhập'!$O$11:$O$19999)</f>
        <v>0</v>
      </c>
      <c r="J687" s="57">
        <f>SUMIF(Xuat!$I$11:$I$19999,$C687,Xuat!$K$11:$K$19999)</f>
        <v>0</v>
      </c>
      <c r="K687" s="57">
        <f>SUMIF(Xuat!$I$11:$I$19999,$C687,Xuat!$K$11:$K$19999)</f>
        <v>0</v>
      </c>
      <c r="L687" s="57">
        <f t="shared" ref="L687:M687" si="1358">F687+H687-J687</f>
        <v>0</v>
      </c>
      <c r="M687" s="57">
        <f t="shared" si="1358"/>
        <v>0</v>
      </c>
      <c r="N687" s="57">
        <f t="shared" ref="N687:O687" si="1359">F687+H687</f>
        <v>0</v>
      </c>
      <c r="O687" s="57">
        <f t="shared" si="1359"/>
        <v>0</v>
      </c>
      <c r="P687" s="58" t="str">
        <f t="shared" si="5"/>
        <v/>
      </c>
      <c r="Q687" s="57">
        <f t="shared" si="6"/>
        <v>0</v>
      </c>
      <c r="R687" s="49"/>
      <c r="S687" s="50"/>
      <c r="T687" s="50"/>
      <c r="U687" s="50"/>
      <c r="V687" s="50"/>
      <c r="W687" s="50"/>
      <c r="X687" s="50"/>
      <c r="Y687" s="50"/>
      <c r="Z687" s="50"/>
      <c r="AA687" s="50"/>
    </row>
    <row r="688" ht="18.75" customHeight="1">
      <c r="A688" s="41"/>
      <c r="B688" s="52"/>
      <c r="C688" s="53"/>
      <c r="D688" s="54" t="str">
        <f t="shared" si="204"/>
        <v/>
      </c>
      <c r="E688" s="55" t="str">
        <f t="shared" si="205"/>
        <v/>
      </c>
      <c r="F688" s="56"/>
      <c r="G688" s="56"/>
      <c r="H688" s="57">
        <f>SUMIF('Nhập'!$J$11:$J$19999,$C688,'Nhập'!$M$11:$M$19999)</f>
        <v>0</v>
      </c>
      <c r="I688" s="57">
        <f>SUMIF('Nhập'!$J$11:$J$19999,$C688,'Nhập'!$O$11:$O$19999)</f>
        <v>0</v>
      </c>
      <c r="J688" s="57">
        <f>SUMIF(Xuat!$I$11:$I$19999,$C688,Xuat!$K$11:$K$19999)</f>
        <v>0</v>
      </c>
      <c r="K688" s="57">
        <f>SUMIF(Xuat!$I$11:$I$19999,$C688,Xuat!$K$11:$K$19999)</f>
        <v>0</v>
      </c>
      <c r="L688" s="57">
        <f t="shared" ref="L688:M688" si="1360">F688+H688-J688</f>
        <v>0</v>
      </c>
      <c r="M688" s="57">
        <f t="shared" si="1360"/>
        <v>0</v>
      </c>
      <c r="N688" s="57">
        <f t="shared" ref="N688:O688" si="1361">F688+H688</f>
        <v>0</v>
      </c>
      <c r="O688" s="57">
        <f t="shared" si="1361"/>
        <v>0</v>
      </c>
      <c r="P688" s="58" t="str">
        <f t="shared" si="5"/>
        <v/>
      </c>
      <c r="Q688" s="57">
        <f t="shared" si="6"/>
        <v>0</v>
      </c>
      <c r="R688" s="49"/>
      <c r="S688" s="50"/>
      <c r="T688" s="50"/>
      <c r="U688" s="50"/>
      <c r="V688" s="50"/>
      <c r="W688" s="50"/>
      <c r="X688" s="50"/>
      <c r="Y688" s="50"/>
      <c r="Z688" s="50"/>
      <c r="AA688" s="50"/>
    </row>
    <row r="689" ht="18.75" customHeight="1">
      <c r="A689" s="41"/>
      <c r="B689" s="52"/>
      <c r="C689" s="53"/>
      <c r="D689" s="54" t="str">
        <f t="shared" si="204"/>
        <v/>
      </c>
      <c r="E689" s="55" t="str">
        <f t="shared" si="205"/>
        <v/>
      </c>
      <c r="F689" s="56"/>
      <c r="G689" s="56"/>
      <c r="H689" s="57">
        <f>SUMIF('Nhập'!$J$11:$J$19999,$C689,'Nhập'!$M$11:$M$19999)</f>
        <v>0</v>
      </c>
      <c r="I689" s="57">
        <f>SUMIF('Nhập'!$J$11:$J$19999,$C689,'Nhập'!$O$11:$O$19999)</f>
        <v>0</v>
      </c>
      <c r="J689" s="57">
        <f>SUMIF(Xuat!$I$11:$I$19999,$C689,Xuat!$K$11:$K$19999)</f>
        <v>0</v>
      </c>
      <c r="K689" s="57">
        <f>SUMIF(Xuat!$I$11:$I$19999,$C689,Xuat!$K$11:$K$19999)</f>
        <v>0</v>
      </c>
      <c r="L689" s="57">
        <f t="shared" ref="L689:M689" si="1362">F689+H689-J689</f>
        <v>0</v>
      </c>
      <c r="M689" s="57">
        <f t="shared" si="1362"/>
        <v>0</v>
      </c>
      <c r="N689" s="57">
        <f t="shared" ref="N689:O689" si="1363">F689+H689</f>
        <v>0</v>
      </c>
      <c r="O689" s="57">
        <f t="shared" si="1363"/>
        <v>0</v>
      </c>
      <c r="P689" s="58" t="str">
        <f t="shared" si="5"/>
        <v/>
      </c>
      <c r="Q689" s="57">
        <f t="shared" si="6"/>
        <v>0</v>
      </c>
      <c r="R689" s="49"/>
      <c r="S689" s="50"/>
      <c r="T689" s="50"/>
      <c r="U689" s="50"/>
      <c r="V689" s="50"/>
      <c r="W689" s="50"/>
      <c r="X689" s="50"/>
      <c r="Y689" s="50"/>
      <c r="Z689" s="50"/>
      <c r="AA689" s="50"/>
    </row>
    <row r="690" ht="18.75" customHeight="1">
      <c r="A690" s="41"/>
      <c r="B690" s="52"/>
      <c r="C690" s="53"/>
      <c r="D690" s="54" t="str">
        <f t="shared" si="204"/>
        <v/>
      </c>
      <c r="E690" s="55" t="str">
        <f t="shared" si="205"/>
        <v/>
      </c>
      <c r="F690" s="56"/>
      <c r="G690" s="56"/>
      <c r="H690" s="57">
        <f>SUMIF('Nhập'!$J$11:$J$19999,$C690,'Nhập'!$M$11:$M$19999)</f>
        <v>0</v>
      </c>
      <c r="I690" s="57">
        <f>SUMIF('Nhập'!$J$11:$J$19999,$C690,'Nhập'!$O$11:$O$19999)</f>
        <v>0</v>
      </c>
      <c r="J690" s="57">
        <f>SUMIF(Xuat!$I$11:$I$19999,$C690,Xuat!$K$11:$K$19999)</f>
        <v>0</v>
      </c>
      <c r="K690" s="57">
        <f>SUMIF(Xuat!$I$11:$I$19999,$C690,Xuat!$K$11:$K$19999)</f>
        <v>0</v>
      </c>
      <c r="L690" s="57">
        <f t="shared" ref="L690:M690" si="1364">F690+H690-J690</f>
        <v>0</v>
      </c>
      <c r="M690" s="57">
        <f t="shared" si="1364"/>
        <v>0</v>
      </c>
      <c r="N690" s="57">
        <f t="shared" ref="N690:O690" si="1365">F690+H690</f>
        <v>0</v>
      </c>
      <c r="O690" s="57">
        <f t="shared" si="1365"/>
        <v>0</v>
      </c>
      <c r="P690" s="58" t="str">
        <f t="shared" si="5"/>
        <v/>
      </c>
      <c r="Q690" s="57">
        <f t="shared" si="6"/>
        <v>0</v>
      </c>
      <c r="R690" s="49"/>
      <c r="S690" s="50"/>
      <c r="T690" s="50"/>
      <c r="U690" s="50"/>
      <c r="V690" s="50"/>
      <c r="W690" s="50"/>
      <c r="X690" s="50"/>
      <c r="Y690" s="50"/>
      <c r="Z690" s="50"/>
      <c r="AA690" s="50"/>
    </row>
    <row r="691" ht="18.75" customHeight="1">
      <c r="A691" s="41"/>
      <c r="B691" s="52"/>
      <c r="C691" s="53"/>
      <c r="D691" s="54" t="str">
        <f t="shared" si="204"/>
        <v/>
      </c>
      <c r="E691" s="55" t="str">
        <f t="shared" si="205"/>
        <v/>
      </c>
      <c r="F691" s="56"/>
      <c r="G691" s="56"/>
      <c r="H691" s="57">
        <f>SUMIF('Nhập'!$J$11:$J$19999,$C691,'Nhập'!$M$11:$M$19999)</f>
        <v>0</v>
      </c>
      <c r="I691" s="57">
        <f>SUMIF('Nhập'!$J$11:$J$19999,$C691,'Nhập'!$O$11:$O$19999)</f>
        <v>0</v>
      </c>
      <c r="J691" s="57">
        <f>SUMIF(Xuat!$I$11:$I$19999,$C691,Xuat!$K$11:$K$19999)</f>
        <v>0</v>
      </c>
      <c r="K691" s="57">
        <f>SUMIF(Xuat!$I$11:$I$19999,$C691,Xuat!$K$11:$K$19999)</f>
        <v>0</v>
      </c>
      <c r="L691" s="57">
        <f t="shared" ref="L691:M691" si="1366">F691+H691-J691</f>
        <v>0</v>
      </c>
      <c r="M691" s="57">
        <f t="shared" si="1366"/>
        <v>0</v>
      </c>
      <c r="N691" s="57">
        <f t="shared" ref="N691:O691" si="1367">F691+H691</f>
        <v>0</v>
      </c>
      <c r="O691" s="57">
        <f t="shared" si="1367"/>
        <v>0</v>
      </c>
      <c r="P691" s="58" t="str">
        <f t="shared" si="5"/>
        <v/>
      </c>
      <c r="Q691" s="57">
        <f t="shared" si="6"/>
        <v>0</v>
      </c>
      <c r="R691" s="49"/>
      <c r="S691" s="50"/>
      <c r="T691" s="50"/>
      <c r="U691" s="50"/>
      <c r="V691" s="50"/>
      <c r="W691" s="50"/>
      <c r="X691" s="50"/>
      <c r="Y691" s="50"/>
      <c r="Z691" s="50"/>
      <c r="AA691" s="50"/>
    </row>
    <row r="692" ht="18.75" customHeight="1">
      <c r="A692" s="41"/>
      <c r="B692" s="52"/>
      <c r="C692" s="53"/>
      <c r="D692" s="54" t="str">
        <f t="shared" si="204"/>
        <v/>
      </c>
      <c r="E692" s="55" t="str">
        <f t="shared" si="205"/>
        <v/>
      </c>
      <c r="F692" s="56"/>
      <c r="G692" s="56"/>
      <c r="H692" s="57">
        <f>SUMIF('Nhập'!$J$11:$J$19999,$C692,'Nhập'!$M$11:$M$19999)</f>
        <v>0</v>
      </c>
      <c r="I692" s="57">
        <f>SUMIF('Nhập'!$J$11:$J$19999,$C692,'Nhập'!$O$11:$O$19999)</f>
        <v>0</v>
      </c>
      <c r="J692" s="57">
        <f>SUMIF(Xuat!$I$11:$I$19999,$C692,Xuat!$K$11:$K$19999)</f>
        <v>0</v>
      </c>
      <c r="K692" s="57">
        <f>SUMIF(Xuat!$I$11:$I$19999,$C692,Xuat!$K$11:$K$19999)</f>
        <v>0</v>
      </c>
      <c r="L692" s="57">
        <f t="shared" ref="L692:M692" si="1368">F692+H692-J692</f>
        <v>0</v>
      </c>
      <c r="M692" s="57">
        <f t="shared" si="1368"/>
        <v>0</v>
      </c>
      <c r="N692" s="57">
        <f t="shared" ref="N692:O692" si="1369">F692+H692</f>
        <v>0</v>
      </c>
      <c r="O692" s="57">
        <f t="shared" si="1369"/>
        <v>0</v>
      </c>
      <c r="P692" s="58" t="str">
        <f t="shared" si="5"/>
        <v/>
      </c>
      <c r="Q692" s="57">
        <f t="shared" si="6"/>
        <v>0</v>
      </c>
      <c r="R692" s="49"/>
      <c r="S692" s="50"/>
      <c r="T692" s="50"/>
      <c r="U692" s="50"/>
      <c r="V692" s="50"/>
      <c r="W692" s="50"/>
      <c r="X692" s="50"/>
      <c r="Y692" s="50"/>
      <c r="Z692" s="50"/>
      <c r="AA692" s="50"/>
    </row>
    <row r="693" ht="18.75" customHeight="1">
      <c r="A693" s="41"/>
      <c r="B693" s="52"/>
      <c r="C693" s="53"/>
      <c r="D693" s="54" t="str">
        <f t="shared" si="204"/>
        <v/>
      </c>
      <c r="E693" s="55" t="str">
        <f t="shared" si="205"/>
        <v/>
      </c>
      <c r="F693" s="56"/>
      <c r="G693" s="56"/>
      <c r="H693" s="57">
        <f>SUMIF('Nhập'!$J$11:$J$19999,$C693,'Nhập'!$M$11:$M$19999)</f>
        <v>0</v>
      </c>
      <c r="I693" s="57">
        <f>SUMIF('Nhập'!$J$11:$J$19999,$C693,'Nhập'!$O$11:$O$19999)</f>
        <v>0</v>
      </c>
      <c r="J693" s="57">
        <f>SUMIF(Xuat!$I$11:$I$19999,$C693,Xuat!$K$11:$K$19999)</f>
        <v>0</v>
      </c>
      <c r="K693" s="57">
        <f>SUMIF(Xuat!$I$11:$I$19999,$C693,Xuat!$K$11:$K$19999)</f>
        <v>0</v>
      </c>
      <c r="L693" s="57">
        <f t="shared" ref="L693:M693" si="1370">F693+H693-J693</f>
        <v>0</v>
      </c>
      <c r="M693" s="57">
        <f t="shared" si="1370"/>
        <v>0</v>
      </c>
      <c r="N693" s="57">
        <f t="shared" ref="N693:O693" si="1371">F693+H693</f>
        <v>0</v>
      </c>
      <c r="O693" s="57">
        <f t="shared" si="1371"/>
        <v>0</v>
      </c>
      <c r="P693" s="58" t="str">
        <f t="shared" si="5"/>
        <v/>
      </c>
      <c r="Q693" s="57">
        <f t="shared" si="6"/>
        <v>0</v>
      </c>
      <c r="R693" s="49"/>
      <c r="S693" s="50"/>
      <c r="T693" s="50"/>
      <c r="U693" s="50"/>
      <c r="V693" s="50"/>
      <c r="W693" s="50"/>
      <c r="X693" s="50"/>
      <c r="Y693" s="50"/>
      <c r="Z693" s="50"/>
      <c r="AA693" s="50"/>
    </row>
    <row r="694" ht="18.75" customHeight="1">
      <c r="A694" s="41"/>
      <c r="B694" s="52"/>
      <c r="C694" s="53"/>
      <c r="D694" s="54" t="str">
        <f t="shared" si="204"/>
        <v/>
      </c>
      <c r="E694" s="55" t="str">
        <f t="shared" si="205"/>
        <v/>
      </c>
      <c r="F694" s="56"/>
      <c r="G694" s="56"/>
      <c r="H694" s="57">
        <f>SUMIF('Nhập'!$J$11:$J$19999,$C694,'Nhập'!$M$11:$M$19999)</f>
        <v>0</v>
      </c>
      <c r="I694" s="57">
        <f>SUMIF('Nhập'!$J$11:$J$19999,$C694,'Nhập'!$O$11:$O$19999)</f>
        <v>0</v>
      </c>
      <c r="J694" s="57">
        <f>SUMIF(Xuat!$I$11:$I$19999,$C694,Xuat!$K$11:$K$19999)</f>
        <v>0</v>
      </c>
      <c r="K694" s="57">
        <f>SUMIF(Xuat!$I$11:$I$19999,$C694,Xuat!$K$11:$K$19999)</f>
        <v>0</v>
      </c>
      <c r="L694" s="57">
        <f t="shared" ref="L694:M694" si="1372">F694+H694-J694</f>
        <v>0</v>
      </c>
      <c r="M694" s="57">
        <f t="shared" si="1372"/>
        <v>0</v>
      </c>
      <c r="N694" s="57">
        <f t="shared" ref="N694:O694" si="1373">F694+H694</f>
        <v>0</v>
      </c>
      <c r="O694" s="57">
        <f t="shared" si="1373"/>
        <v>0</v>
      </c>
      <c r="P694" s="58" t="str">
        <f t="shared" si="5"/>
        <v/>
      </c>
      <c r="Q694" s="57">
        <f t="shared" si="6"/>
        <v>0</v>
      </c>
      <c r="R694" s="49"/>
      <c r="S694" s="50"/>
      <c r="T694" s="50"/>
      <c r="U694" s="50"/>
      <c r="V694" s="50"/>
      <c r="W694" s="50"/>
      <c r="X694" s="50"/>
      <c r="Y694" s="50"/>
      <c r="Z694" s="50"/>
      <c r="AA694" s="50"/>
    </row>
    <row r="695" ht="18.75" customHeight="1">
      <c r="A695" s="41"/>
      <c r="B695" s="52"/>
      <c r="C695" s="53"/>
      <c r="D695" s="54" t="str">
        <f t="shared" si="204"/>
        <v/>
      </c>
      <c r="E695" s="55" t="str">
        <f t="shared" si="205"/>
        <v/>
      </c>
      <c r="F695" s="56"/>
      <c r="G695" s="56"/>
      <c r="H695" s="57">
        <f>SUMIF('Nhập'!$J$11:$J$19999,$C695,'Nhập'!$M$11:$M$19999)</f>
        <v>0</v>
      </c>
      <c r="I695" s="57">
        <f>SUMIF('Nhập'!$J$11:$J$19999,$C695,'Nhập'!$O$11:$O$19999)</f>
        <v>0</v>
      </c>
      <c r="J695" s="57">
        <f>SUMIF(Xuat!$I$11:$I$19999,$C695,Xuat!$K$11:$K$19999)</f>
        <v>0</v>
      </c>
      <c r="K695" s="57">
        <f>SUMIF(Xuat!$I$11:$I$19999,$C695,Xuat!$K$11:$K$19999)</f>
        <v>0</v>
      </c>
      <c r="L695" s="57">
        <f t="shared" ref="L695:M695" si="1374">F695+H695-J695</f>
        <v>0</v>
      </c>
      <c r="M695" s="57">
        <f t="shared" si="1374"/>
        <v>0</v>
      </c>
      <c r="N695" s="57">
        <f t="shared" ref="N695:O695" si="1375">F695+H695</f>
        <v>0</v>
      </c>
      <c r="O695" s="57">
        <f t="shared" si="1375"/>
        <v>0</v>
      </c>
      <c r="P695" s="58" t="str">
        <f t="shared" si="5"/>
        <v/>
      </c>
      <c r="Q695" s="57">
        <f t="shared" si="6"/>
        <v>0</v>
      </c>
      <c r="R695" s="49"/>
      <c r="S695" s="50"/>
      <c r="T695" s="50"/>
      <c r="U695" s="50"/>
      <c r="V695" s="50"/>
      <c r="W695" s="50"/>
      <c r="X695" s="50"/>
      <c r="Y695" s="50"/>
      <c r="Z695" s="50"/>
      <c r="AA695" s="50"/>
    </row>
    <row r="696" ht="18.75" customHeight="1">
      <c r="A696" s="41"/>
      <c r="B696" s="52"/>
      <c r="C696" s="53"/>
      <c r="D696" s="54" t="str">
        <f t="shared" si="204"/>
        <v/>
      </c>
      <c r="E696" s="55" t="str">
        <f t="shared" si="205"/>
        <v/>
      </c>
      <c r="F696" s="56"/>
      <c r="G696" s="56"/>
      <c r="H696" s="57">
        <f>SUMIF('Nhập'!$J$11:$J$19999,$C696,'Nhập'!$M$11:$M$19999)</f>
        <v>0</v>
      </c>
      <c r="I696" s="57">
        <f>SUMIF('Nhập'!$J$11:$J$19999,$C696,'Nhập'!$O$11:$O$19999)</f>
        <v>0</v>
      </c>
      <c r="J696" s="57">
        <f>SUMIF(Xuat!$I$11:$I$19999,$C696,Xuat!$K$11:$K$19999)</f>
        <v>0</v>
      </c>
      <c r="K696" s="57">
        <f>SUMIF(Xuat!$I$11:$I$19999,$C696,Xuat!$K$11:$K$19999)</f>
        <v>0</v>
      </c>
      <c r="L696" s="57">
        <f t="shared" ref="L696:M696" si="1376">F696+H696-J696</f>
        <v>0</v>
      </c>
      <c r="M696" s="57">
        <f t="shared" si="1376"/>
        <v>0</v>
      </c>
      <c r="N696" s="57">
        <f t="shared" ref="N696:O696" si="1377">F696+H696</f>
        <v>0</v>
      </c>
      <c r="O696" s="57">
        <f t="shared" si="1377"/>
        <v>0</v>
      </c>
      <c r="P696" s="58" t="str">
        <f t="shared" si="5"/>
        <v/>
      </c>
      <c r="Q696" s="57">
        <f t="shared" si="6"/>
        <v>0</v>
      </c>
      <c r="R696" s="49"/>
      <c r="S696" s="50"/>
      <c r="T696" s="50"/>
      <c r="U696" s="50"/>
      <c r="V696" s="50"/>
      <c r="W696" s="50"/>
      <c r="X696" s="50"/>
      <c r="Y696" s="50"/>
      <c r="Z696" s="50"/>
      <c r="AA696" s="50"/>
    </row>
    <row r="697" ht="18.75" customHeight="1">
      <c r="A697" s="41"/>
      <c r="B697" s="52"/>
      <c r="C697" s="53"/>
      <c r="D697" s="54" t="str">
        <f t="shared" si="204"/>
        <v/>
      </c>
      <c r="E697" s="55" t="str">
        <f t="shared" si="205"/>
        <v/>
      </c>
      <c r="F697" s="56"/>
      <c r="G697" s="56"/>
      <c r="H697" s="57">
        <f>SUMIF('Nhập'!$J$11:$J$19999,$C697,'Nhập'!$M$11:$M$19999)</f>
        <v>0</v>
      </c>
      <c r="I697" s="57">
        <f>SUMIF('Nhập'!$J$11:$J$19999,$C697,'Nhập'!$O$11:$O$19999)</f>
        <v>0</v>
      </c>
      <c r="J697" s="57">
        <f>SUMIF(Xuat!$I$11:$I$19999,$C697,Xuat!$K$11:$K$19999)</f>
        <v>0</v>
      </c>
      <c r="K697" s="57">
        <f>SUMIF(Xuat!$I$11:$I$19999,$C697,Xuat!$K$11:$K$19999)</f>
        <v>0</v>
      </c>
      <c r="L697" s="57">
        <f t="shared" ref="L697:M697" si="1378">F697+H697-J697</f>
        <v>0</v>
      </c>
      <c r="M697" s="57">
        <f t="shared" si="1378"/>
        <v>0</v>
      </c>
      <c r="N697" s="57">
        <f t="shared" ref="N697:O697" si="1379">F697+H697</f>
        <v>0</v>
      </c>
      <c r="O697" s="57">
        <f t="shared" si="1379"/>
        <v>0</v>
      </c>
      <c r="P697" s="58" t="str">
        <f t="shared" si="5"/>
        <v/>
      </c>
      <c r="Q697" s="57">
        <f t="shared" si="6"/>
        <v>0</v>
      </c>
      <c r="R697" s="49"/>
      <c r="S697" s="50"/>
      <c r="T697" s="50"/>
      <c r="U697" s="50"/>
      <c r="V697" s="50"/>
      <c r="W697" s="50"/>
      <c r="X697" s="50"/>
      <c r="Y697" s="50"/>
      <c r="Z697" s="50"/>
      <c r="AA697" s="50"/>
    </row>
    <row r="698" ht="18.75" customHeight="1">
      <c r="A698" s="41"/>
      <c r="B698" s="52"/>
      <c r="C698" s="53"/>
      <c r="D698" s="54" t="str">
        <f t="shared" si="204"/>
        <v/>
      </c>
      <c r="E698" s="55" t="str">
        <f t="shared" si="205"/>
        <v/>
      </c>
      <c r="F698" s="56"/>
      <c r="G698" s="56"/>
      <c r="H698" s="57">
        <f>SUMIF('Nhập'!$J$11:$J$19999,$C698,'Nhập'!$M$11:$M$19999)</f>
        <v>0</v>
      </c>
      <c r="I698" s="57">
        <f>SUMIF('Nhập'!$J$11:$J$19999,$C698,'Nhập'!$O$11:$O$19999)</f>
        <v>0</v>
      </c>
      <c r="J698" s="57">
        <f>SUMIF(Xuat!$I$11:$I$19999,$C698,Xuat!$K$11:$K$19999)</f>
        <v>0</v>
      </c>
      <c r="K698" s="57">
        <f>SUMIF(Xuat!$I$11:$I$19999,$C698,Xuat!$K$11:$K$19999)</f>
        <v>0</v>
      </c>
      <c r="L698" s="57">
        <f t="shared" ref="L698:M698" si="1380">F698+H698-J698</f>
        <v>0</v>
      </c>
      <c r="M698" s="57">
        <f t="shared" si="1380"/>
        <v>0</v>
      </c>
      <c r="N698" s="57">
        <f t="shared" ref="N698:O698" si="1381">F698+H698</f>
        <v>0</v>
      </c>
      <c r="O698" s="57">
        <f t="shared" si="1381"/>
        <v>0</v>
      </c>
      <c r="P698" s="58" t="str">
        <f t="shared" si="5"/>
        <v/>
      </c>
      <c r="Q698" s="57">
        <f t="shared" si="6"/>
        <v>0</v>
      </c>
      <c r="R698" s="49"/>
      <c r="S698" s="50"/>
      <c r="T698" s="50"/>
      <c r="U698" s="50"/>
      <c r="V698" s="50"/>
      <c r="W698" s="50"/>
      <c r="X698" s="50"/>
      <c r="Y698" s="50"/>
      <c r="Z698" s="50"/>
      <c r="AA698" s="50"/>
    </row>
    <row r="699" ht="18.75" customHeight="1">
      <c r="A699" s="41"/>
      <c r="B699" s="52"/>
      <c r="C699" s="53"/>
      <c r="D699" s="54" t="str">
        <f t="shared" si="204"/>
        <v/>
      </c>
      <c r="E699" s="55" t="str">
        <f t="shared" si="205"/>
        <v/>
      </c>
      <c r="F699" s="56"/>
      <c r="G699" s="56"/>
      <c r="H699" s="57">
        <f>SUMIF('Nhập'!$J$11:$J$19999,$C699,'Nhập'!$M$11:$M$19999)</f>
        <v>0</v>
      </c>
      <c r="I699" s="57">
        <f>SUMIF('Nhập'!$J$11:$J$19999,$C699,'Nhập'!$O$11:$O$19999)</f>
        <v>0</v>
      </c>
      <c r="J699" s="57">
        <f>SUMIF(Xuat!$I$11:$I$19999,$C699,Xuat!$K$11:$K$19999)</f>
        <v>0</v>
      </c>
      <c r="K699" s="57">
        <f>SUMIF(Xuat!$I$11:$I$19999,$C699,Xuat!$K$11:$K$19999)</f>
        <v>0</v>
      </c>
      <c r="L699" s="57">
        <f t="shared" ref="L699:M699" si="1382">F699+H699-J699</f>
        <v>0</v>
      </c>
      <c r="M699" s="57">
        <f t="shared" si="1382"/>
        <v>0</v>
      </c>
      <c r="N699" s="57">
        <f t="shared" ref="N699:O699" si="1383">F699+H699</f>
        <v>0</v>
      </c>
      <c r="O699" s="57">
        <f t="shared" si="1383"/>
        <v>0</v>
      </c>
      <c r="P699" s="58" t="str">
        <f t="shared" si="5"/>
        <v/>
      </c>
      <c r="Q699" s="57">
        <f t="shared" si="6"/>
        <v>0</v>
      </c>
      <c r="R699" s="49"/>
      <c r="S699" s="50"/>
      <c r="T699" s="50"/>
      <c r="U699" s="50"/>
      <c r="V699" s="50"/>
      <c r="W699" s="50"/>
      <c r="X699" s="50"/>
      <c r="Y699" s="50"/>
      <c r="Z699" s="50"/>
      <c r="AA699" s="50"/>
    </row>
    <row r="700" ht="18.75" customHeight="1">
      <c r="A700" s="41"/>
      <c r="B700" s="52"/>
      <c r="C700" s="53"/>
      <c r="D700" s="54" t="str">
        <f t="shared" si="204"/>
        <v/>
      </c>
      <c r="E700" s="55" t="str">
        <f t="shared" si="205"/>
        <v/>
      </c>
      <c r="F700" s="56"/>
      <c r="G700" s="56"/>
      <c r="H700" s="57">
        <f>SUMIF('Nhập'!$J$11:$J$19999,$C700,'Nhập'!$M$11:$M$19999)</f>
        <v>0</v>
      </c>
      <c r="I700" s="57">
        <f>SUMIF('Nhập'!$J$11:$J$19999,$C700,'Nhập'!$O$11:$O$19999)</f>
        <v>0</v>
      </c>
      <c r="J700" s="57">
        <f>SUMIF(Xuat!$I$11:$I$19999,$C700,Xuat!$K$11:$K$19999)</f>
        <v>0</v>
      </c>
      <c r="K700" s="57">
        <f>SUMIF(Xuat!$I$11:$I$19999,$C700,Xuat!$K$11:$K$19999)</f>
        <v>0</v>
      </c>
      <c r="L700" s="57">
        <f t="shared" ref="L700:M700" si="1384">F700+H700-J700</f>
        <v>0</v>
      </c>
      <c r="M700" s="57">
        <f t="shared" si="1384"/>
        <v>0</v>
      </c>
      <c r="N700" s="57">
        <f t="shared" ref="N700:O700" si="1385">F700+H700</f>
        <v>0</v>
      </c>
      <c r="O700" s="57">
        <f t="shared" si="1385"/>
        <v>0</v>
      </c>
      <c r="P700" s="58" t="str">
        <f t="shared" si="5"/>
        <v/>
      </c>
      <c r="Q700" s="57">
        <f t="shared" si="6"/>
        <v>0</v>
      </c>
      <c r="R700" s="49"/>
      <c r="S700" s="50"/>
      <c r="T700" s="50"/>
      <c r="U700" s="50"/>
      <c r="V700" s="50"/>
      <c r="W700" s="50"/>
      <c r="X700" s="50"/>
      <c r="Y700" s="50"/>
      <c r="Z700" s="50"/>
      <c r="AA700" s="50"/>
    </row>
    <row r="701" ht="18.75" customHeight="1">
      <c r="A701" s="41"/>
      <c r="B701" s="52"/>
      <c r="C701" s="53"/>
      <c r="D701" s="54" t="str">
        <f t="shared" si="204"/>
        <v/>
      </c>
      <c r="E701" s="55" t="str">
        <f t="shared" si="205"/>
        <v/>
      </c>
      <c r="F701" s="56"/>
      <c r="G701" s="56"/>
      <c r="H701" s="57">
        <f>SUMIF('Nhập'!$J$11:$J$19999,$C701,'Nhập'!$M$11:$M$19999)</f>
        <v>0</v>
      </c>
      <c r="I701" s="57">
        <f>SUMIF('Nhập'!$J$11:$J$19999,$C701,'Nhập'!$O$11:$O$19999)</f>
        <v>0</v>
      </c>
      <c r="J701" s="57">
        <f>SUMIF(Xuat!$I$11:$I$19999,$C701,Xuat!$K$11:$K$19999)</f>
        <v>0</v>
      </c>
      <c r="K701" s="57">
        <f>SUMIF(Xuat!$I$11:$I$19999,$C701,Xuat!$K$11:$K$19999)</f>
        <v>0</v>
      </c>
      <c r="L701" s="57">
        <f t="shared" ref="L701:M701" si="1386">F701+H701-J701</f>
        <v>0</v>
      </c>
      <c r="M701" s="57">
        <f t="shared" si="1386"/>
        <v>0</v>
      </c>
      <c r="N701" s="57">
        <f t="shared" ref="N701:O701" si="1387">F701+H701</f>
        <v>0</v>
      </c>
      <c r="O701" s="57">
        <f t="shared" si="1387"/>
        <v>0</v>
      </c>
      <c r="P701" s="58" t="str">
        <f t="shared" si="5"/>
        <v/>
      </c>
      <c r="Q701" s="57">
        <f t="shared" si="6"/>
        <v>0</v>
      </c>
      <c r="R701" s="49"/>
      <c r="S701" s="50"/>
      <c r="T701" s="50"/>
      <c r="U701" s="50"/>
      <c r="V701" s="50"/>
      <c r="W701" s="50"/>
      <c r="X701" s="50"/>
      <c r="Y701" s="50"/>
      <c r="Z701" s="50"/>
      <c r="AA701" s="50"/>
    </row>
    <row r="702" ht="18.75" customHeight="1">
      <c r="A702" s="41"/>
      <c r="B702" s="52"/>
      <c r="C702" s="53"/>
      <c r="D702" s="54" t="str">
        <f t="shared" si="204"/>
        <v/>
      </c>
      <c r="E702" s="55" t="str">
        <f t="shared" si="205"/>
        <v/>
      </c>
      <c r="F702" s="56"/>
      <c r="G702" s="56"/>
      <c r="H702" s="57">
        <f>SUMIF('Nhập'!$J$11:$J$19999,$C702,'Nhập'!$M$11:$M$19999)</f>
        <v>0</v>
      </c>
      <c r="I702" s="57">
        <f>SUMIF('Nhập'!$J$11:$J$19999,$C702,'Nhập'!$O$11:$O$19999)</f>
        <v>0</v>
      </c>
      <c r="J702" s="57">
        <f>SUMIF(Xuat!$I$11:$I$19999,$C702,Xuat!$K$11:$K$19999)</f>
        <v>0</v>
      </c>
      <c r="K702" s="57">
        <f>SUMIF(Xuat!$I$11:$I$19999,$C702,Xuat!$K$11:$K$19999)</f>
        <v>0</v>
      </c>
      <c r="L702" s="57">
        <f t="shared" ref="L702:M702" si="1388">F702+H702-J702</f>
        <v>0</v>
      </c>
      <c r="M702" s="57">
        <f t="shared" si="1388"/>
        <v>0</v>
      </c>
      <c r="N702" s="57">
        <f t="shared" ref="N702:O702" si="1389">F702+H702</f>
        <v>0</v>
      </c>
      <c r="O702" s="57">
        <f t="shared" si="1389"/>
        <v>0</v>
      </c>
      <c r="P702" s="58" t="str">
        <f t="shared" si="5"/>
        <v/>
      </c>
      <c r="Q702" s="57">
        <f t="shared" si="6"/>
        <v>0</v>
      </c>
      <c r="R702" s="49"/>
      <c r="S702" s="50"/>
      <c r="T702" s="50"/>
      <c r="U702" s="50"/>
      <c r="V702" s="50"/>
      <c r="W702" s="50"/>
      <c r="X702" s="50"/>
      <c r="Y702" s="50"/>
      <c r="Z702" s="50"/>
      <c r="AA702" s="50"/>
    </row>
    <row r="703" ht="18.75" customHeight="1">
      <c r="A703" s="41"/>
      <c r="B703" s="52"/>
      <c r="C703" s="53"/>
      <c r="D703" s="54" t="str">
        <f t="shared" si="204"/>
        <v/>
      </c>
      <c r="E703" s="55" t="str">
        <f t="shared" si="205"/>
        <v/>
      </c>
      <c r="F703" s="56"/>
      <c r="G703" s="56"/>
      <c r="H703" s="57">
        <f>SUMIF('Nhập'!$J$11:$J$19999,$C703,'Nhập'!$M$11:$M$19999)</f>
        <v>0</v>
      </c>
      <c r="I703" s="57">
        <f>SUMIF('Nhập'!$J$11:$J$19999,$C703,'Nhập'!$O$11:$O$19999)</f>
        <v>0</v>
      </c>
      <c r="J703" s="57">
        <f>SUMIF(Xuat!$I$11:$I$19999,$C703,Xuat!$K$11:$K$19999)</f>
        <v>0</v>
      </c>
      <c r="K703" s="57">
        <f>SUMIF(Xuat!$I$11:$I$19999,$C703,Xuat!$K$11:$K$19999)</f>
        <v>0</v>
      </c>
      <c r="L703" s="57">
        <f t="shared" ref="L703:M703" si="1390">F703+H703-J703</f>
        <v>0</v>
      </c>
      <c r="M703" s="57">
        <f t="shared" si="1390"/>
        <v>0</v>
      </c>
      <c r="N703" s="57">
        <f t="shared" ref="N703:O703" si="1391">F703+H703</f>
        <v>0</v>
      </c>
      <c r="O703" s="57">
        <f t="shared" si="1391"/>
        <v>0</v>
      </c>
      <c r="P703" s="58" t="str">
        <f t="shared" si="5"/>
        <v/>
      </c>
      <c r="Q703" s="57">
        <f t="shared" si="6"/>
        <v>0</v>
      </c>
      <c r="R703" s="49"/>
      <c r="S703" s="50"/>
      <c r="T703" s="50"/>
      <c r="U703" s="50"/>
      <c r="V703" s="50"/>
      <c r="W703" s="50"/>
      <c r="X703" s="50"/>
      <c r="Y703" s="50"/>
      <c r="Z703" s="50"/>
      <c r="AA703" s="50"/>
    </row>
    <row r="704" ht="18.75" customHeight="1">
      <c r="A704" s="41"/>
      <c r="B704" s="52"/>
      <c r="C704" s="53"/>
      <c r="D704" s="54" t="str">
        <f t="shared" si="204"/>
        <v/>
      </c>
      <c r="E704" s="55" t="str">
        <f t="shared" si="205"/>
        <v/>
      </c>
      <c r="F704" s="56"/>
      <c r="G704" s="56"/>
      <c r="H704" s="57">
        <f>SUMIF('Nhập'!$J$11:$J$19999,$C704,'Nhập'!$M$11:$M$19999)</f>
        <v>0</v>
      </c>
      <c r="I704" s="57">
        <f>SUMIF('Nhập'!$J$11:$J$19999,$C704,'Nhập'!$O$11:$O$19999)</f>
        <v>0</v>
      </c>
      <c r="J704" s="57">
        <f>SUMIF(Xuat!$I$11:$I$19999,$C704,Xuat!$K$11:$K$19999)</f>
        <v>0</v>
      </c>
      <c r="K704" s="57">
        <f>SUMIF(Xuat!$I$11:$I$19999,$C704,Xuat!$K$11:$K$19999)</f>
        <v>0</v>
      </c>
      <c r="L704" s="57">
        <f t="shared" ref="L704:M704" si="1392">F704+H704-J704</f>
        <v>0</v>
      </c>
      <c r="M704" s="57">
        <f t="shared" si="1392"/>
        <v>0</v>
      </c>
      <c r="N704" s="57">
        <f t="shared" ref="N704:O704" si="1393">F704+H704</f>
        <v>0</v>
      </c>
      <c r="O704" s="57">
        <f t="shared" si="1393"/>
        <v>0</v>
      </c>
      <c r="P704" s="58" t="str">
        <f t="shared" si="5"/>
        <v/>
      </c>
      <c r="Q704" s="57">
        <f t="shared" si="6"/>
        <v>0</v>
      </c>
      <c r="R704" s="49"/>
      <c r="S704" s="50"/>
      <c r="T704" s="50"/>
      <c r="U704" s="50"/>
      <c r="V704" s="50"/>
      <c r="W704" s="50"/>
      <c r="X704" s="50"/>
      <c r="Y704" s="50"/>
      <c r="Z704" s="50"/>
      <c r="AA704" s="50"/>
    </row>
    <row r="705" ht="18.75" customHeight="1">
      <c r="A705" s="41"/>
      <c r="B705" s="52"/>
      <c r="C705" s="53"/>
      <c r="D705" s="54" t="str">
        <f t="shared" si="204"/>
        <v/>
      </c>
      <c r="E705" s="55" t="str">
        <f t="shared" si="205"/>
        <v/>
      </c>
      <c r="F705" s="56"/>
      <c r="G705" s="56"/>
      <c r="H705" s="57">
        <f>SUMIF('Nhập'!$J$11:$J$19999,$C705,'Nhập'!$M$11:$M$19999)</f>
        <v>0</v>
      </c>
      <c r="I705" s="57">
        <f>SUMIF('Nhập'!$J$11:$J$19999,$C705,'Nhập'!$O$11:$O$19999)</f>
        <v>0</v>
      </c>
      <c r="J705" s="57">
        <f>SUMIF(Xuat!$I$11:$I$19999,$C705,Xuat!$K$11:$K$19999)</f>
        <v>0</v>
      </c>
      <c r="K705" s="57">
        <f>SUMIF(Xuat!$I$11:$I$19999,$C705,Xuat!$K$11:$K$19999)</f>
        <v>0</v>
      </c>
      <c r="L705" s="57">
        <f t="shared" ref="L705:M705" si="1394">F705+H705-J705</f>
        <v>0</v>
      </c>
      <c r="M705" s="57">
        <f t="shared" si="1394"/>
        <v>0</v>
      </c>
      <c r="N705" s="57">
        <f t="shared" ref="N705:O705" si="1395">F705+H705</f>
        <v>0</v>
      </c>
      <c r="O705" s="57">
        <f t="shared" si="1395"/>
        <v>0</v>
      </c>
      <c r="P705" s="58" t="str">
        <f t="shared" si="5"/>
        <v/>
      </c>
      <c r="Q705" s="57">
        <f t="shared" si="6"/>
        <v>0</v>
      </c>
      <c r="R705" s="49"/>
      <c r="S705" s="50"/>
      <c r="T705" s="50"/>
      <c r="U705" s="50"/>
      <c r="V705" s="50"/>
      <c r="W705" s="50"/>
      <c r="X705" s="50"/>
      <c r="Y705" s="50"/>
      <c r="Z705" s="50"/>
      <c r="AA705" s="50"/>
    </row>
    <row r="706" ht="18.75" customHeight="1">
      <c r="A706" s="41"/>
      <c r="B706" s="52"/>
      <c r="C706" s="53"/>
      <c r="D706" s="54" t="str">
        <f t="shared" si="204"/>
        <v/>
      </c>
      <c r="E706" s="55" t="str">
        <f t="shared" si="205"/>
        <v/>
      </c>
      <c r="F706" s="56"/>
      <c r="G706" s="56"/>
      <c r="H706" s="57">
        <f>SUMIF('Nhập'!$J$11:$J$19999,$C706,'Nhập'!$M$11:$M$19999)</f>
        <v>0</v>
      </c>
      <c r="I706" s="57">
        <f>SUMIF('Nhập'!$J$11:$J$19999,$C706,'Nhập'!$O$11:$O$19999)</f>
        <v>0</v>
      </c>
      <c r="J706" s="57">
        <f>SUMIF(Xuat!$I$11:$I$19999,$C706,Xuat!$K$11:$K$19999)</f>
        <v>0</v>
      </c>
      <c r="K706" s="57">
        <f>SUMIF(Xuat!$I$11:$I$19999,$C706,Xuat!$K$11:$K$19999)</f>
        <v>0</v>
      </c>
      <c r="L706" s="57">
        <f t="shared" ref="L706:M706" si="1396">F706+H706-J706</f>
        <v>0</v>
      </c>
      <c r="M706" s="57">
        <f t="shared" si="1396"/>
        <v>0</v>
      </c>
      <c r="N706" s="57">
        <f t="shared" ref="N706:O706" si="1397">F706+H706</f>
        <v>0</v>
      </c>
      <c r="O706" s="57">
        <f t="shared" si="1397"/>
        <v>0</v>
      </c>
      <c r="P706" s="58" t="str">
        <f t="shared" si="5"/>
        <v/>
      </c>
      <c r="Q706" s="57">
        <f t="shared" si="6"/>
        <v>0</v>
      </c>
      <c r="R706" s="49"/>
      <c r="S706" s="50"/>
      <c r="T706" s="50"/>
      <c r="U706" s="50"/>
      <c r="V706" s="50"/>
      <c r="W706" s="50"/>
      <c r="X706" s="50"/>
      <c r="Y706" s="50"/>
      <c r="Z706" s="50"/>
      <c r="AA706" s="50"/>
    </row>
    <row r="707" ht="18.75" customHeight="1">
      <c r="A707" s="41"/>
      <c r="B707" s="52"/>
      <c r="C707" s="53"/>
      <c r="D707" s="54" t="str">
        <f t="shared" si="204"/>
        <v/>
      </c>
      <c r="E707" s="55" t="str">
        <f t="shared" si="205"/>
        <v/>
      </c>
      <c r="F707" s="56"/>
      <c r="G707" s="56"/>
      <c r="H707" s="57">
        <f>SUMIF('Nhập'!$J$11:$J$19999,$C707,'Nhập'!$M$11:$M$19999)</f>
        <v>0</v>
      </c>
      <c r="I707" s="57">
        <f>SUMIF('Nhập'!$J$11:$J$19999,$C707,'Nhập'!$O$11:$O$19999)</f>
        <v>0</v>
      </c>
      <c r="J707" s="57">
        <f>SUMIF(Xuat!$I$11:$I$19999,$C707,Xuat!$K$11:$K$19999)</f>
        <v>0</v>
      </c>
      <c r="K707" s="57">
        <f>SUMIF(Xuat!$I$11:$I$19999,$C707,Xuat!$K$11:$K$19999)</f>
        <v>0</v>
      </c>
      <c r="L707" s="57">
        <f t="shared" ref="L707:M707" si="1398">F707+H707-J707</f>
        <v>0</v>
      </c>
      <c r="M707" s="57">
        <f t="shared" si="1398"/>
        <v>0</v>
      </c>
      <c r="N707" s="57">
        <f t="shared" ref="N707:O707" si="1399">F707+H707</f>
        <v>0</v>
      </c>
      <c r="O707" s="57">
        <f t="shared" si="1399"/>
        <v>0</v>
      </c>
      <c r="P707" s="58" t="str">
        <f t="shared" si="5"/>
        <v/>
      </c>
      <c r="Q707" s="57">
        <f t="shared" si="6"/>
        <v>0</v>
      </c>
      <c r="R707" s="49"/>
      <c r="S707" s="50"/>
      <c r="T707" s="50"/>
      <c r="U707" s="50"/>
      <c r="V707" s="50"/>
      <c r="W707" s="50"/>
      <c r="X707" s="50"/>
      <c r="Y707" s="50"/>
      <c r="Z707" s="50"/>
      <c r="AA707" s="50"/>
    </row>
    <row r="708" ht="18.75" customHeight="1">
      <c r="A708" s="41"/>
      <c r="B708" s="52"/>
      <c r="C708" s="53"/>
      <c r="D708" s="54" t="str">
        <f t="shared" si="204"/>
        <v/>
      </c>
      <c r="E708" s="55" t="str">
        <f t="shared" si="205"/>
        <v/>
      </c>
      <c r="F708" s="56"/>
      <c r="G708" s="56"/>
      <c r="H708" s="57">
        <f>SUMIF('Nhập'!$J$11:$J$19999,$C708,'Nhập'!$M$11:$M$19999)</f>
        <v>0</v>
      </c>
      <c r="I708" s="57">
        <f>SUMIF('Nhập'!$J$11:$J$19999,$C708,'Nhập'!$O$11:$O$19999)</f>
        <v>0</v>
      </c>
      <c r="J708" s="57">
        <f>SUMIF(Xuat!$I$11:$I$19999,$C708,Xuat!$K$11:$K$19999)</f>
        <v>0</v>
      </c>
      <c r="K708" s="57">
        <f>SUMIF(Xuat!$I$11:$I$19999,$C708,Xuat!$K$11:$K$19999)</f>
        <v>0</v>
      </c>
      <c r="L708" s="57">
        <f t="shared" ref="L708:M708" si="1400">F708+H708-J708</f>
        <v>0</v>
      </c>
      <c r="M708" s="57">
        <f t="shared" si="1400"/>
        <v>0</v>
      </c>
      <c r="N708" s="57">
        <f t="shared" ref="N708:O708" si="1401">F708+H708</f>
        <v>0</v>
      </c>
      <c r="O708" s="57">
        <f t="shared" si="1401"/>
        <v>0</v>
      </c>
      <c r="P708" s="58" t="str">
        <f t="shared" si="5"/>
        <v/>
      </c>
      <c r="Q708" s="57">
        <f t="shared" si="6"/>
        <v>0</v>
      </c>
      <c r="R708" s="49"/>
      <c r="S708" s="50"/>
      <c r="T708" s="50"/>
      <c r="U708" s="50"/>
      <c r="V708" s="50"/>
      <c r="W708" s="50"/>
      <c r="X708" s="50"/>
      <c r="Y708" s="50"/>
      <c r="Z708" s="50"/>
      <c r="AA708" s="50"/>
    </row>
    <row r="709" ht="18.75" customHeight="1">
      <c r="A709" s="41"/>
      <c r="B709" s="52"/>
      <c r="C709" s="53"/>
      <c r="D709" s="54" t="str">
        <f t="shared" si="204"/>
        <v/>
      </c>
      <c r="E709" s="55" t="str">
        <f t="shared" si="205"/>
        <v/>
      </c>
      <c r="F709" s="56"/>
      <c r="G709" s="56"/>
      <c r="H709" s="57">
        <f>SUMIF('Nhập'!$J$11:$J$19999,$C709,'Nhập'!$M$11:$M$19999)</f>
        <v>0</v>
      </c>
      <c r="I709" s="57">
        <f>SUMIF('Nhập'!$J$11:$J$19999,$C709,'Nhập'!$O$11:$O$19999)</f>
        <v>0</v>
      </c>
      <c r="J709" s="57">
        <f>SUMIF(Xuat!$I$11:$I$19999,$C709,Xuat!$K$11:$K$19999)</f>
        <v>0</v>
      </c>
      <c r="K709" s="57">
        <f>SUMIF(Xuat!$I$11:$I$19999,$C709,Xuat!$K$11:$K$19999)</f>
        <v>0</v>
      </c>
      <c r="L709" s="57">
        <f t="shared" ref="L709:M709" si="1402">F709+H709-J709</f>
        <v>0</v>
      </c>
      <c r="M709" s="57">
        <f t="shared" si="1402"/>
        <v>0</v>
      </c>
      <c r="N709" s="57">
        <f t="shared" ref="N709:O709" si="1403">F709+H709</f>
        <v>0</v>
      </c>
      <c r="O709" s="57">
        <f t="shared" si="1403"/>
        <v>0</v>
      </c>
      <c r="P709" s="58" t="str">
        <f t="shared" si="5"/>
        <v/>
      </c>
      <c r="Q709" s="57">
        <f t="shared" si="6"/>
        <v>0</v>
      </c>
      <c r="R709" s="49"/>
      <c r="S709" s="50"/>
      <c r="T709" s="50"/>
      <c r="U709" s="50"/>
      <c r="V709" s="50"/>
      <c r="W709" s="50"/>
      <c r="X709" s="50"/>
      <c r="Y709" s="50"/>
      <c r="Z709" s="50"/>
      <c r="AA709" s="50"/>
    </row>
    <row r="710" ht="18.75" customHeight="1">
      <c r="A710" s="41"/>
      <c r="B710" s="52"/>
      <c r="C710" s="53"/>
      <c r="D710" s="54" t="str">
        <f t="shared" si="204"/>
        <v/>
      </c>
      <c r="E710" s="55" t="str">
        <f t="shared" si="205"/>
        <v/>
      </c>
      <c r="F710" s="56"/>
      <c r="G710" s="56"/>
      <c r="H710" s="57">
        <f>SUMIF('Nhập'!$J$11:$J$19999,$C710,'Nhập'!$M$11:$M$19999)</f>
        <v>0</v>
      </c>
      <c r="I710" s="57">
        <f>SUMIF('Nhập'!$J$11:$J$19999,$C710,'Nhập'!$O$11:$O$19999)</f>
        <v>0</v>
      </c>
      <c r="J710" s="57">
        <f>SUMIF(Xuat!$I$11:$I$19999,$C710,Xuat!$K$11:$K$19999)</f>
        <v>0</v>
      </c>
      <c r="K710" s="57">
        <f>SUMIF(Xuat!$I$11:$I$19999,$C710,Xuat!$K$11:$K$19999)</f>
        <v>0</v>
      </c>
      <c r="L710" s="57">
        <f t="shared" ref="L710:M710" si="1404">F710+H710-J710</f>
        <v>0</v>
      </c>
      <c r="M710" s="57">
        <f t="shared" si="1404"/>
        <v>0</v>
      </c>
      <c r="N710" s="57">
        <f t="shared" ref="N710:O710" si="1405">F710+H710</f>
        <v>0</v>
      </c>
      <c r="O710" s="57">
        <f t="shared" si="1405"/>
        <v>0</v>
      </c>
      <c r="P710" s="58" t="str">
        <f t="shared" si="5"/>
        <v/>
      </c>
      <c r="Q710" s="57">
        <f t="shared" si="6"/>
        <v>0</v>
      </c>
      <c r="R710" s="49"/>
      <c r="S710" s="50"/>
      <c r="T710" s="50"/>
      <c r="U710" s="50"/>
      <c r="V710" s="50"/>
      <c r="W710" s="50"/>
      <c r="X710" s="50"/>
      <c r="Y710" s="50"/>
      <c r="Z710" s="50"/>
      <c r="AA710" s="50"/>
    </row>
    <row r="711" ht="18.75" customHeight="1">
      <c r="A711" s="41"/>
      <c r="B711" s="52"/>
      <c r="C711" s="53"/>
      <c r="D711" s="54" t="str">
        <f t="shared" si="204"/>
        <v/>
      </c>
      <c r="E711" s="55" t="str">
        <f t="shared" si="205"/>
        <v/>
      </c>
      <c r="F711" s="56"/>
      <c r="G711" s="56"/>
      <c r="H711" s="57">
        <f>SUMIF('Nhập'!$J$11:$J$19999,$C711,'Nhập'!$M$11:$M$19999)</f>
        <v>0</v>
      </c>
      <c r="I711" s="57">
        <f>SUMIF('Nhập'!$J$11:$J$19999,$C711,'Nhập'!$O$11:$O$19999)</f>
        <v>0</v>
      </c>
      <c r="J711" s="57">
        <f>SUMIF(Xuat!$I$11:$I$19999,$C711,Xuat!$K$11:$K$19999)</f>
        <v>0</v>
      </c>
      <c r="K711" s="57">
        <f>SUMIF(Xuat!$I$11:$I$19999,$C711,Xuat!$K$11:$K$19999)</f>
        <v>0</v>
      </c>
      <c r="L711" s="57">
        <f t="shared" ref="L711:M711" si="1406">F711+H711-J711</f>
        <v>0</v>
      </c>
      <c r="M711" s="57">
        <f t="shared" si="1406"/>
        <v>0</v>
      </c>
      <c r="N711" s="57">
        <f t="shared" ref="N711:O711" si="1407">F711+H711</f>
        <v>0</v>
      </c>
      <c r="O711" s="57">
        <f t="shared" si="1407"/>
        <v>0</v>
      </c>
      <c r="P711" s="58" t="str">
        <f t="shared" si="5"/>
        <v/>
      </c>
      <c r="Q711" s="57">
        <f t="shared" si="6"/>
        <v>0</v>
      </c>
      <c r="R711" s="49"/>
      <c r="S711" s="50"/>
      <c r="T711" s="50"/>
      <c r="U711" s="50"/>
      <c r="V711" s="50"/>
      <c r="W711" s="50"/>
      <c r="X711" s="50"/>
      <c r="Y711" s="50"/>
      <c r="Z711" s="50"/>
      <c r="AA711" s="50"/>
    </row>
    <row r="712" ht="18.75" customHeight="1">
      <c r="A712" s="41"/>
      <c r="B712" s="52"/>
      <c r="C712" s="53"/>
      <c r="D712" s="54" t="str">
        <f t="shared" si="204"/>
        <v/>
      </c>
      <c r="E712" s="55" t="str">
        <f t="shared" si="205"/>
        <v/>
      </c>
      <c r="F712" s="56"/>
      <c r="G712" s="56"/>
      <c r="H712" s="57">
        <f>SUMIF('Nhập'!$J$11:$J$19999,$C712,'Nhập'!$M$11:$M$19999)</f>
        <v>0</v>
      </c>
      <c r="I712" s="57">
        <f>SUMIF('Nhập'!$J$11:$J$19999,$C712,'Nhập'!$O$11:$O$19999)</f>
        <v>0</v>
      </c>
      <c r="J712" s="57">
        <f>SUMIF(Xuat!$I$11:$I$19999,$C712,Xuat!$K$11:$K$19999)</f>
        <v>0</v>
      </c>
      <c r="K712" s="57">
        <f>SUMIF(Xuat!$I$11:$I$19999,$C712,Xuat!$K$11:$K$19999)</f>
        <v>0</v>
      </c>
      <c r="L712" s="57">
        <f t="shared" ref="L712:M712" si="1408">F712+H712-J712</f>
        <v>0</v>
      </c>
      <c r="M712" s="57">
        <f t="shared" si="1408"/>
        <v>0</v>
      </c>
      <c r="N712" s="57">
        <f t="shared" ref="N712:O712" si="1409">F712+H712</f>
        <v>0</v>
      </c>
      <c r="O712" s="57">
        <f t="shared" si="1409"/>
        <v>0</v>
      </c>
      <c r="P712" s="58" t="str">
        <f t="shared" si="5"/>
        <v/>
      </c>
      <c r="Q712" s="57">
        <f t="shared" si="6"/>
        <v>0</v>
      </c>
      <c r="R712" s="49"/>
      <c r="S712" s="50"/>
      <c r="T712" s="50"/>
      <c r="U712" s="50"/>
      <c r="V712" s="50"/>
      <c r="W712" s="50"/>
      <c r="X712" s="50"/>
      <c r="Y712" s="50"/>
      <c r="Z712" s="50"/>
      <c r="AA712" s="50"/>
    </row>
    <row r="713" ht="18.75" customHeight="1">
      <c r="A713" s="41"/>
      <c r="B713" s="52"/>
      <c r="C713" s="53"/>
      <c r="D713" s="54" t="str">
        <f t="shared" si="204"/>
        <v/>
      </c>
      <c r="E713" s="55" t="str">
        <f t="shared" si="205"/>
        <v/>
      </c>
      <c r="F713" s="56"/>
      <c r="G713" s="56"/>
      <c r="H713" s="57">
        <f>SUMIF('Nhập'!$J$11:$J$19999,$C713,'Nhập'!$M$11:$M$19999)</f>
        <v>0</v>
      </c>
      <c r="I713" s="57">
        <f>SUMIF('Nhập'!$J$11:$J$19999,$C713,'Nhập'!$O$11:$O$19999)</f>
        <v>0</v>
      </c>
      <c r="J713" s="57">
        <f>SUMIF(Xuat!$I$11:$I$19999,$C713,Xuat!$K$11:$K$19999)</f>
        <v>0</v>
      </c>
      <c r="K713" s="57">
        <f>SUMIF(Xuat!$I$11:$I$19999,$C713,Xuat!$K$11:$K$19999)</f>
        <v>0</v>
      </c>
      <c r="L713" s="57">
        <f t="shared" ref="L713:M713" si="1410">F713+H713-J713</f>
        <v>0</v>
      </c>
      <c r="M713" s="57">
        <f t="shared" si="1410"/>
        <v>0</v>
      </c>
      <c r="N713" s="57">
        <f t="shared" ref="N713:O713" si="1411">F713+H713</f>
        <v>0</v>
      </c>
      <c r="O713" s="57">
        <f t="shared" si="1411"/>
        <v>0</v>
      </c>
      <c r="P713" s="58" t="str">
        <f t="shared" si="5"/>
        <v/>
      </c>
      <c r="Q713" s="57">
        <f t="shared" si="6"/>
        <v>0</v>
      </c>
      <c r="R713" s="49"/>
      <c r="S713" s="50"/>
      <c r="T713" s="50"/>
      <c r="U713" s="50"/>
      <c r="V713" s="50"/>
      <c r="W713" s="50"/>
      <c r="X713" s="50"/>
      <c r="Y713" s="50"/>
      <c r="Z713" s="50"/>
      <c r="AA713" s="50"/>
    </row>
    <row r="714" ht="18.75" customHeight="1">
      <c r="A714" s="41"/>
      <c r="B714" s="52"/>
      <c r="C714" s="53"/>
      <c r="D714" s="54" t="str">
        <f t="shared" si="204"/>
        <v/>
      </c>
      <c r="E714" s="55" t="str">
        <f t="shared" si="205"/>
        <v/>
      </c>
      <c r="F714" s="56"/>
      <c r="G714" s="56"/>
      <c r="H714" s="57">
        <f>SUMIF('Nhập'!$J$11:$J$19999,$C714,'Nhập'!$M$11:$M$19999)</f>
        <v>0</v>
      </c>
      <c r="I714" s="57">
        <f>SUMIF('Nhập'!$J$11:$J$19999,$C714,'Nhập'!$O$11:$O$19999)</f>
        <v>0</v>
      </c>
      <c r="J714" s="57">
        <f>SUMIF(Xuat!$I$11:$I$19999,$C714,Xuat!$K$11:$K$19999)</f>
        <v>0</v>
      </c>
      <c r="K714" s="57">
        <f>SUMIF(Xuat!$I$11:$I$19999,$C714,Xuat!$K$11:$K$19999)</f>
        <v>0</v>
      </c>
      <c r="L714" s="57">
        <f t="shared" ref="L714:M714" si="1412">F714+H714-J714</f>
        <v>0</v>
      </c>
      <c r="M714" s="57">
        <f t="shared" si="1412"/>
        <v>0</v>
      </c>
      <c r="N714" s="57">
        <f t="shared" ref="N714:O714" si="1413">F714+H714</f>
        <v>0</v>
      </c>
      <c r="O714" s="57">
        <f t="shared" si="1413"/>
        <v>0</v>
      </c>
      <c r="P714" s="58" t="str">
        <f t="shared" si="5"/>
        <v/>
      </c>
      <c r="Q714" s="57">
        <f t="shared" si="6"/>
        <v>0</v>
      </c>
      <c r="R714" s="49"/>
      <c r="S714" s="50"/>
      <c r="T714" s="50"/>
      <c r="U714" s="50"/>
      <c r="V714" s="50"/>
      <c r="W714" s="50"/>
      <c r="X714" s="50"/>
      <c r="Y714" s="50"/>
      <c r="Z714" s="50"/>
      <c r="AA714" s="50"/>
    </row>
    <row r="715" ht="18.75" customHeight="1">
      <c r="A715" s="41"/>
      <c r="B715" s="52"/>
      <c r="C715" s="53"/>
      <c r="D715" s="54" t="str">
        <f t="shared" si="204"/>
        <v/>
      </c>
      <c r="E715" s="55" t="str">
        <f t="shared" si="205"/>
        <v/>
      </c>
      <c r="F715" s="56"/>
      <c r="G715" s="56"/>
      <c r="H715" s="57">
        <f>SUMIF('Nhập'!$J$11:$J$19999,$C715,'Nhập'!$M$11:$M$19999)</f>
        <v>0</v>
      </c>
      <c r="I715" s="57">
        <f>SUMIF('Nhập'!$J$11:$J$19999,$C715,'Nhập'!$O$11:$O$19999)</f>
        <v>0</v>
      </c>
      <c r="J715" s="57">
        <f>SUMIF(Xuat!$I$11:$I$19999,$C715,Xuat!$K$11:$K$19999)</f>
        <v>0</v>
      </c>
      <c r="K715" s="57">
        <f>SUMIF(Xuat!$I$11:$I$19999,$C715,Xuat!$K$11:$K$19999)</f>
        <v>0</v>
      </c>
      <c r="L715" s="57">
        <f t="shared" ref="L715:M715" si="1414">F715+H715-J715</f>
        <v>0</v>
      </c>
      <c r="M715" s="57">
        <f t="shared" si="1414"/>
        <v>0</v>
      </c>
      <c r="N715" s="57">
        <f t="shared" ref="N715:O715" si="1415">F715+H715</f>
        <v>0</v>
      </c>
      <c r="O715" s="57">
        <f t="shared" si="1415"/>
        <v>0</v>
      </c>
      <c r="P715" s="58" t="str">
        <f t="shared" si="5"/>
        <v/>
      </c>
      <c r="Q715" s="57">
        <f t="shared" si="6"/>
        <v>0</v>
      </c>
      <c r="R715" s="49"/>
      <c r="S715" s="50"/>
      <c r="T715" s="50"/>
      <c r="U715" s="50"/>
      <c r="V715" s="50"/>
      <c r="W715" s="50"/>
      <c r="X715" s="50"/>
      <c r="Y715" s="50"/>
      <c r="Z715" s="50"/>
      <c r="AA715" s="50"/>
    </row>
    <row r="716" ht="18.75" customHeight="1">
      <c r="A716" s="41"/>
      <c r="B716" s="52"/>
      <c r="C716" s="53"/>
      <c r="D716" s="54" t="str">
        <f t="shared" si="204"/>
        <v/>
      </c>
      <c r="E716" s="55" t="str">
        <f t="shared" si="205"/>
        <v/>
      </c>
      <c r="F716" s="56"/>
      <c r="G716" s="56"/>
      <c r="H716" s="57">
        <f>SUMIF('Nhập'!$J$11:$J$19999,$C716,'Nhập'!$M$11:$M$19999)</f>
        <v>0</v>
      </c>
      <c r="I716" s="57">
        <f>SUMIF('Nhập'!$J$11:$J$19999,$C716,'Nhập'!$O$11:$O$19999)</f>
        <v>0</v>
      </c>
      <c r="J716" s="57">
        <f>SUMIF(Xuat!$I$11:$I$19999,$C716,Xuat!$K$11:$K$19999)</f>
        <v>0</v>
      </c>
      <c r="K716" s="57">
        <f>SUMIF(Xuat!$I$11:$I$19999,$C716,Xuat!$K$11:$K$19999)</f>
        <v>0</v>
      </c>
      <c r="L716" s="57">
        <f t="shared" ref="L716:M716" si="1416">F716+H716-J716</f>
        <v>0</v>
      </c>
      <c r="M716" s="57">
        <f t="shared" si="1416"/>
        <v>0</v>
      </c>
      <c r="N716" s="57">
        <f t="shared" ref="N716:O716" si="1417">F716+H716</f>
        <v>0</v>
      </c>
      <c r="O716" s="57">
        <f t="shared" si="1417"/>
        <v>0</v>
      </c>
      <c r="P716" s="58" t="str">
        <f t="shared" si="5"/>
        <v/>
      </c>
      <c r="Q716" s="57">
        <f t="shared" si="6"/>
        <v>0</v>
      </c>
      <c r="R716" s="49"/>
      <c r="S716" s="50"/>
      <c r="T716" s="50"/>
      <c r="U716" s="50"/>
      <c r="V716" s="50"/>
      <c r="W716" s="50"/>
      <c r="X716" s="50"/>
      <c r="Y716" s="50"/>
      <c r="Z716" s="50"/>
      <c r="AA716" s="50"/>
    </row>
    <row r="717" ht="18.75" customHeight="1">
      <c r="A717" s="41"/>
      <c r="B717" s="52"/>
      <c r="C717" s="53"/>
      <c r="D717" s="54" t="str">
        <f t="shared" si="204"/>
        <v/>
      </c>
      <c r="E717" s="55" t="str">
        <f t="shared" si="205"/>
        <v/>
      </c>
      <c r="F717" s="56"/>
      <c r="G717" s="56"/>
      <c r="H717" s="57">
        <f>SUMIF('Nhập'!$J$11:$J$19999,$C717,'Nhập'!$M$11:$M$19999)</f>
        <v>0</v>
      </c>
      <c r="I717" s="57">
        <f>SUMIF('Nhập'!$J$11:$J$19999,$C717,'Nhập'!$O$11:$O$19999)</f>
        <v>0</v>
      </c>
      <c r="J717" s="57">
        <f>SUMIF(Xuat!$I$11:$I$19999,$C717,Xuat!$K$11:$K$19999)</f>
        <v>0</v>
      </c>
      <c r="K717" s="57">
        <f>SUMIF(Xuat!$I$11:$I$19999,$C717,Xuat!$K$11:$K$19999)</f>
        <v>0</v>
      </c>
      <c r="L717" s="57">
        <f t="shared" ref="L717:M717" si="1418">F717+H717-J717</f>
        <v>0</v>
      </c>
      <c r="M717" s="57">
        <f t="shared" si="1418"/>
        <v>0</v>
      </c>
      <c r="N717" s="57">
        <f t="shared" ref="N717:O717" si="1419">F717+H717</f>
        <v>0</v>
      </c>
      <c r="O717" s="57">
        <f t="shared" si="1419"/>
        <v>0</v>
      </c>
      <c r="P717" s="58" t="str">
        <f t="shared" si="5"/>
        <v/>
      </c>
      <c r="Q717" s="57">
        <f t="shared" si="6"/>
        <v>0</v>
      </c>
      <c r="R717" s="49"/>
      <c r="S717" s="50"/>
      <c r="T717" s="50"/>
      <c r="U717" s="50"/>
      <c r="V717" s="50"/>
      <c r="W717" s="50"/>
      <c r="X717" s="50"/>
      <c r="Y717" s="50"/>
      <c r="Z717" s="50"/>
      <c r="AA717" s="50"/>
    </row>
    <row r="718" ht="18.75" customHeight="1">
      <c r="A718" s="41"/>
      <c r="B718" s="52"/>
      <c r="C718" s="53"/>
      <c r="D718" s="54" t="str">
        <f t="shared" si="204"/>
        <v/>
      </c>
      <c r="E718" s="55" t="str">
        <f t="shared" si="205"/>
        <v/>
      </c>
      <c r="F718" s="56"/>
      <c r="G718" s="56"/>
      <c r="H718" s="57">
        <f>SUMIF('Nhập'!$J$11:$J$19999,$C718,'Nhập'!$M$11:$M$19999)</f>
        <v>0</v>
      </c>
      <c r="I718" s="57">
        <f>SUMIF('Nhập'!$J$11:$J$19999,$C718,'Nhập'!$O$11:$O$19999)</f>
        <v>0</v>
      </c>
      <c r="J718" s="57">
        <f>SUMIF(Xuat!$I$11:$I$19999,$C718,Xuat!$K$11:$K$19999)</f>
        <v>0</v>
      </c>
      <c r="K718" s="57">
        <f>SUMIF(Xuat!$I$11:$I$19999,$C718,Xuat!$K$11:$K$19999)</f>
        <v>0</v>
      </c>
      <c r="L718" s="57">
        <f t="shared" ref="L718:M718" si="1420">F718+H718-J718</f>
        <v>0</v>
      </c>
      <c r="M718" s="57">
        <f t="shared" si="1420"/>
        <v>0</v>
      </c>
      <c r="N718" s="57">
        <f t="shared" ref="N718:O718" si="1421">F718+H718</f>
        <v>0</v>
      </c>
      <c r="O718" s="57">
        <f t="shared" si="1421"/>
        <v>0</v>
      </c>
      <c r="P718" s="58" t="str">
        <f t="shared" si="5"/>
        <v/>
      </c>
      <c r="Q718" s="57">
        <f t="shared" si="6"/>
        <v>0</v>
      </c>
      <c r="R718" s="49"/>
      <c r="S718" s="50"/>
      <c r="T718" s="50"/>
      <c r="U718" s="50"/>
      <c r="V718" s="50"/>
      <c r="W718" s="50"/>
      <c r="X718" s="50"/>
      <c r="Y718" s="50"/>
      <c r="Z718" s="50"/>
      <c r="AA718" s="50"/>
    </row>
    <row r="719" ht="18.75" customHeight="1">
      <c r="A719" s="41"/>
      <c r="B719" s="52"/>
      <c r="C719" s="53"/>
      <c r="D719" s="54" t="str">
        <f t="shared" si="204"/>
        <v/>
      </c>
      <c r="E719" s="55" t="str">
        <f t="shared" si="205"/>
        <v/>
      </c>
      <c r="F719" s="56"/>
      <c r="G719" s="56"/>
      <c r="H719" s="57">
        <f>SUMIF('Nhập'!$J$11:$J$19999,$C719,'Nhập'!$M$11:$M$19999)</f>
        <v>0</v>
      </c>
      <c r="I719" s="57">
        <f>SUMIF('Nhập'!$J$11:$J$19999,$C719,'Nhập'!$O$11:$O$19999)</f>
        <v>0</v>
      </c>
      <c r="J719" s="57">
        <f>SUMIF(Xuat!$I$11:$I$19999,$C719,Xuat!$K$11:$K$19999)</f>
        <v>0</v>
      </c>
      <c r="K719" s="57">
        <f>SUMIF(Xuat!$I$11:$I$19999,$C719,Xuat!$K$11:$K$19999)</f>
        <v>0</v>
      </c>
      <c r="L719" s="57">
        <f t="shared" ref="L719:M719" si="1422">F719+H719-J719</f>
        <v>0</v>
      </c>
      <c r="M719" s="57">
        <f t="shared" si="1422"/>
        <v>0</v>
      </c>
      <c r="N719" s="57">
        <f t="shared" ref="N719:O719" si="1423">F719+H719</f>
        <v>0</v>
      </c>
      <c r="O719" s="57">
        <f t="shared" si="1423"/>
        <v>0</v>
      </c>
      <c r="P719" s="58" t="str">
        <f t="shared" si="5"/>
        <v/>
      </c>
      <c r="Q719" s="57">
        <f t="shared" si="6"/>
        <v>0</v>
      </c>
      <c r="R719" s="49"/>
      <c r="S719" s="50"/>
      <c r="T719" s="50"/>
      <c r="U719" s="50"/>
      <c r="V719" s="50"/>
      <c r="W719" s="50"/>
      <c r="X719" s="50"/>
      <c r="Y719" s="50"/>
      <c r="Z719" s="50"/>
      <c r="AA719" s="50"/>
    </row>
    <row r="720" ht="18.75" customHeight="1">
      <c r="A720" s="41"/>
      <c r="B720" s="52"/>
      <c r="C720" s="53"/>
      <c r="D720" s="54" t="str">
        <f t="shared" si="204"/>
        <v/>
      </c>
      <c r="E720" s="55" t="str">
        <f t="shared" si="205"/>
        <v/>
      </c>
      <c r="F720" s="56"/>
      <c r="G720" s="56"/>
      <c r="H720" s="57">
        <f>SUMIF('Nhập'!$J$11:$J$19999,$C720,'Nhập'!$M$11:$M$19999)</f>
        <v>0</v>
      </c>
      <c r="I720" s="57">
        <f>SUMIF('Nhập'!$J$11:$J$19999,$C720,'Nhập'!$O$11:$O$19999)</f>
        <v>0</v>
      </c>
      <c r="J720" s="57">
        <f>SUMIF(Xuat!$I$11:$I$19999,$C720,Xuat!$K$11:$K$19999)</f>
        <v>0</v>
      </c>
      <c r="K720" s="57">
        <f>SUMIF(Xuat!$I$11:$I$19999,$C720,Xuat!$K$11:$K$19999)</f>
        <v>0</v>
      </c>
      <c r="L720" s="57">
        <f t="shared" ref="L720:M720" si="1424">F720+H720-J720</f>
        <v>0</v>
      </c>
      <c r="M720" s="57">
        <f t="shared" si="1424"/>
        <v>0</v>
      </c>
      <c r="N720" s="57">
        <f t="shared" ref="N720:O720" si="1425">F720+H720</f>
        <v>0</v>
      </c>
      <c r="O720" s="57">
        <f t="shared" si="1425"/>
        <v>0</v>
      </c>
      <c r="P720" s="58" t="str">
        <f t="shared" si="5"/>
        <v/>
      </c>
      <c r="Q720" s="57">
        <f t="shared" si="6"/>
        <v>0</v>
      </c>
      <c r="R720" s="49"/>
      <c r="S720" s="50"/>
      <c r="T720" s="50"/>
      <c r="U720" s="50"/>
      <c r="V720" s="50"/>
      <c r="W720" s="50"/>
      <c r="X720" s="50"/>
      <c r="Y720" s="50"/>
      <c r="Z720" s="50"/>
      <c r="AA720" s="50"/>
    </row>
    <row r="721" ht="18.75" customHeight="1">
      <c r="A721" s="41"/>
      <c r="B721" s="52"/>
      <c r="C721" s="53"/>
      <c r="D721" s="54" t="str">
        <f t="shared" si="204"/>
        <v/>
      </c>
      <c r="E721" s="55" t="str">
        <f t="shared" si="205"/>
        <v/>
      </c>
      <c r="F721" s="56"/>
      <c r="G721" s="56"/>
      <c r="H721" s="57">
        <f>SUMIF('Nhập'!$J$11:$J$19999,$C721,'Nhập'!$M$11:$M$19999)</f>
        <v>0</v>
      </c>
      <c r="I721" s="57">
        <f>SUMIF('Nhập'!$J$11:$J$19999,$C721,'Nhập'!$O$11:$O$19999)</f>
        <v>0</v>
      </c>
      <c r="J721" s="57">
        <f>SUMIF(Xuat!$I$11:$I$19999,$C721,Xuat!$K$11:$K$19999)</f>
        <v>0</v>
      </c>
      <c r="K721" s="57">
        <f>SUMIF(Xuat!$I$11:$I$19999,$C721,Xuat!$K$11:$K$19999)</f>
        <v>0</v>
      </c>
      <c r="L721" s="57">
        <f t="shared" ref="L721:M721" si="1426">F721+H721-J721</f>
        <v>0</v>
      </c>
      <c r="M721" s="57">
        <f t="shared" si="1426"/>
        <v>0</v>
      </c>
      <c r="N721" s="57">
        <f t="shared" ref="N721:O721" si="1427">F721+H721</f>
        <v>0</v>
      </c>
      <c r="O721" s="57">
        <f t="shared" si="1427"/>
        <v>0</v>
      </c>
      <c r="P721" s="58" t="str">
        <f t="shared" si="5"/>
        <v/>
      </c>
      <c r="Q721" s="57">
        <f t="shared" si="6"/>
        <v>0</v>
      </c>
      <c r="R721" s="49"/>
      <c r="S721" s="50"/>
      <c r="T721" s="50"/>
      <c r="U721" s="50"/>
      <c r="V721" s="50"/>
      <c r="W721" s="50"/>
      <c r="X721" s="50"/>
      <c r="Y721" s="50"/>
      <c r="Z721" s="50"/>
      <c r="AA721" s="50"/>
    </row>
    <row r="722" ht="18.75" customHeight="1">
      <c r="A722" s="41"/>
      <c r="B722" s="52"/>
      <c r="C722" s="53"/>
      <c r="D722" s="54" t="str">
        <f t="shared" si="204"/>
        <v/>
      </c>
      <c r="E722" s="55" t="str">
        <f t="shared" si="205"/>
        <v/>
      </c>
      <c r="F722" s="56"/>
      <c r="G722" s="56"/>
      <c r="H722" s="57">
        <f>SUMIF('Nhập'!$J$11:$J$19999,$C722,'Nhập'!$M$11:$M$19999)</f>
        <v>0</v>
      </c>
      <c r="I722" s="57">
        <f>SUMIF('Nhập'!$J$11:$J$19999,$C722,'Nhập'!$O$11:$O$19999)</f>
        <v>0</v>
      </c>
      <c r="J722" s="57">
        <f>SUMIF(Xuat!$I$11:$I$19999,$C722,Xuat!$K$11:$K$19999)</f>
        <v>0</v>
      </c>
      <c r="K722" s="57">
        <f>SUMIF(Xuat!$I$11:$I$19999,$C722,Xuat!$K$11:$K$19999)</f>
        <v>0</v>
      </c>
      <c r="L722" s="57">
        <f t="shared" ref="L722:M722" si="1428">F722+H722-J722</f>
        <v>0</v>
      </c>
      <c r="M722" s="57">
        <f t="shared" si="1428"/>
        <v>0</v>
      </c>
      <c r="N722" s="57">
        <f t="shared" ref="N722:O722" si="1429">F722+H722</f>
        <v>0</v>
      </c>
      <c r="O722" s="57">
        <f t="shared" si="1429"/>
        <v>0</v>
      </c>
      <c r="P722" s="58" t="str">
        <f t="shared" si="5"/>
        <v/>
      </c>
      <c r="Q722" s="57">
        <f t="shared" si="6"/>
        <v>0</v>
      </c>
      <c r="R722" s="49"/>
      <c r="S722" s="50"/>
      <c r="T722" s="50"/>
      <c r="U722" s="50"/>
      <c r="V722" s="50"/>
      <c r="W722" s="50"/>
      <c r="X722" s="50"/>
      <c r="Y722" s="50"/>
      <c r="Z722" s="50"/>
      <c r="AA722" s="50"/>
    </row>
    <row r="723" ht="18.75" customHeight="1">
      <c r="A723" s="41"/>
      <c r="B723" s="52"/>
      <c r="C723" s="53"/>
      <c r="D723" s="54" t="str">
        <f t="shared" si="204"/>
        <v/>
      </c>
      <c r="E723" s="55" t="str">
        <f t="shared" si="205"/>
        <v/>
      </c>
      <c r="F723" s="56"/>
      <c r="G723" s="56"/>
      <c r="H723" s="57">
        <f>SUMIF('Nhập'!$J$11:$J$19999,$C723,'Nhập'!$M$11:$M$19999)</f>
        <v>0</v>
      </c>
      <c r="I723" s="57">
        <f>SUMIF('Nhập'!$J$11:$J$19999,$C723,'Nhập'!$O$11:$O$19999)</f>
        <v>0</v>
      </c>
      <c r="J723" s="57">
        <f>SUMIF(Xuat!$I$11:$I$19999,$C723,Xuat!$K$11:$K$19999)</f>
        <v>0</v>
      </c>
      <c r="K723" s="57">
        <f>SUMIF(Xuat!$I$11:$I$19999,$C723,Xuat!$K$11:$K$19999)</f>
        <v>0</v>
      </c>
      <c r="L723" s="57">
        <f t="shared" ref="L723:M723" si="1430">F723+H723-J723</f>
        <v>0</v>
      </c>
      <c r="M723" s="57">
        <f t="shared" si="1430"/>
        <v>0</v>
      </c>
      <c r="N723" s="57">
        <f t="shared" ref="N723:O723" si="1431">F723+H723</f>
        <v>0</v>
      </c>
      <c r="O723" s="57">
        <f t="shared" si="1431"/>
        <v>0</v>
      </c>
      <c r="P723" s="58" t="str">
        <f t="shared" si="5"/>
        <v/>
      </c>
      <c r="Q723" s="57">
        <f t="shared" si="6"/>
        <v>0</v>
      </c>
      <c r="R723" s="49"/>
      <c r="S723" s="50"/>
      <c r="T723" s="50"/>
      <c r="U723" s="50"/>
      <c r="V723" s="50"/>
      <c r="W723" s="50"/>
      <c r="X723" s="50"/>
      <c r="Y723" s="50"/>
      <c r="Z723" s="50"/>
      <c r="AA723" s="50"/>
    </row>
    <row r="724" ht="18.75" customHeight="1">
      <c r="A724" s="41"/>
      <c r="B724" s="52"/>
      <c r="C724" s="53"/>
      <c r="D724" s="54" t="str">
        <f t="shared" si="204"/>
        <v/>
      </c>
      <c r="E724" s="55" t="str">
        <f t="shared" si="205"/>
        <v/>
      </c>
      <c r="F724" s="56"/>
      <c r="G724" s="56"/>
      <c r="H724" s="57">
        <f>SUMIF('Nhập'!$J$11:$J$19999,$C724,'Nhập'!$M$11:$M$19999)</f>
        <v>0</v>
      </c>
      <c r="I724" s="57">
        <f>SUMIF('Nhập'!$J$11:$J$19999,$C724,'Nhập'!$O$11:$O$19999)</f>
        <v>0</v>
      </c>
      <c r="J724" s="57">
        <f>SUMIF(Xuat!$I$11:$I$19999,$C724,Xuat!$K$11:$K$19999)</f>
        <v>0</v>
      </c>
      <c r="K724" s="57">
        <f>SUMIF(Xuat!$I$11:$I$19999,$C724,Xuat!$K$11:$K$19999)</f>
        <v>0</v>
      </c>
      <c r="L724" s="57">
        <f t="shared" ref="L724:M724" si="1432">F724+H724-J724</f>
        <v>0</v>
      </c>
      <c r="M724" s="57">
        <f t="shared" si="1432"/>
        <v>0</v>
      </c>
      <c r="N724" s="57">
        <f t="shared" ref="N724:O724" si="1433">F724+H724</f>
        <v>0</v>
      </c>
      <c r="O724" s="57">
        <f t="shared" si="1433"/>
        <v>0</v>
      </c>
      <c r="P724" s="58" t="str">
        <f t="shared" si="5"/>
        <v/>
      </c>
      <c r="Q724" s="57">
        <f t="shared" si="6"/>
        <v>0</v>
      </c>
      <c r="R724" s="49"/>
      <c r="S724" s="50"/>
      <c r="T724" s="50"/>
      <c r="U724" s="50"/>
      <c r="V724" s="50"/>
      <c r="W724" s="50"/>
      <c r="X724" s="50"/>
      <c r="Y724" s="50"/>
      <c r="Z724" s="50"/>
      <c r="AA724" s="50"/>
    </row>
    <row r="725" ht="18.75" customHeight="1">
      <c r="A725" s="41"/>
      <c r="B725" s="52"/>
      <c r="C725" s="53"/>
      <c r="D725" s="54" t="str">
        <f t="shared" si="204"/>
        <v/>
      </c>
      <c r="E725" s="55" t="str">
        <f t="shared" si="205"/>
        <v/>
      </c>
      <c r="F725" s="56"/>
      <c r="G725" s="56"/>
      <c r="H725" s="57">
        <f>SUMIF('Nhập'!$J$11:$J$19999,$C725,'Nhập'!$M$11:$M$19999)</f>
        <v>0</v>
      </c>
      <c r="I725" s="57">
        <f>SUMIF('Nhập'!$J$11:$J$19999,$C725,'Nhập'!$O$11:$O$19999)</f>
        <v>0</v>
      </c>
      <c r="J725" s="57">
        <f>SUMIF(Xuat!$I$11:$I$19999,$C725,Xuat!$K$11:$K$19999)</f>
        <v>0</v>
      </c>
      <c r="K725" s="57">
        <f>SUMIF(Xuat!$I$11:$I$19999,$C725,Xuat!$K$11:$K$19999)</f>
        <v>0</v>
      </c>
      <c r="L725" s="57">
        <f t="shared" ref="L725:M725" si="1434">F725+H725-J725</f>
        <v>0</v>
      </c>
      <c r="M725" s="57">
        <f t="shared" si="1434"/>
        <v>0</v>
      </c>
      <c r="N725" s="57">
        <f t="shared" ref="N725:O725" si="1435">F725+H725</f>
        <v>0</v>
      </c>
      <c r="O725" s="57">
        <f t="shared" si="1435"/>
        <v>0</v>
      </c>
      <c r="P725" s="58" t="str">
        <f t="shared" si="5"/>
        <v/>
      </c>
      <c r="Q725" s="57">
        <f t="shared" si="6"/>
        <v>0</v>
      </c>
      <c r="R725" s="49"/>
      <c r="S725" s="50"/>
      <c r="T725" s="50"/>
      <c r="U725" s="50"/>
      <c r="V725" s="50"/>
      <c r="W725" s="50"/>
      <c r="X725" s="50"/>
      <c r="Y725" s="50"/>
      <c r="Z725" s="50"/>
      <c r="AA725" s="50"/>
    </row>
    <row r="726" ht="18.75" customHeight="1">
      <c r="A726" s="41"/>
      <c r="B726" s="52"/>
      <c r="C726" s="53"/>
      <c r="D726" s="54" t="str">
        <f t="shared" si="204"/>
        <v/>
      </c>
      <c r="E726" s="55" t="str">
        <f t="shared" si="205"/>
        <v/>
      </c>
      <c r="F726" s="56"/>
      <c r="G726" s="56"/>
      <c r="H726" s="57">
        <f>SUMIF('Nhập'!$J$11:$J$19999,$C726,'Nhập'!$M$11:$M$19999)</f>
        <v>0</v>
      </c>
      <c r="I726" s="57">
        <f>SUMIF('Nhập'!$J$11:$J$19999,$C726,'Nhập'!$O$11:$O$19999)</f>
        <v>0</v>
      </c>
      <c r="J726" s="57">
        <f>SUMIF(Xuat!$I$11:$I$19999,$C726,Xuat!$K$11:$K$19999)</f>
        <v>0</v>
      </c>
      <c r="K726" s="57">
        <f>SUMIF(Xuat!$I$11:$I$19999,$C726,Xuat!$K$11:$K$19999)</f>
        <v>0</v>
      </c>
      <c r="L726" s="57">
        <f t="shared" ref="L726:M726" si="1436">F726+H726-J726</f>
        <v>0</v>
      </c>
      <c r="M726" s="57">
        <f t="shared" si="1436"/>
        <v>0</v>
      </c>
      <c r="N726" s="57">
        <f t="shared" ref="N726:O726" si="1437">F726+H726</f>
        <v>0</v>
      </c>
      <c r="O726" s="57">
        <f t="shared" si="1437"/>
        <v>0</v>
      </c>
      <c r="P726" s="58" t="str">
        <f t="shared" si="5"/>
        <v/>
      </c>
      <c r="Q726" s="57">
        <f t="shared" si="6"/>
        <v>0</v>
      </c>
      <c r="R726" s="49"/>
      <c r="S726" s="50"/>
      <c r="T726" s="50"/>
      <c r="U726" s="50"/>
      <c r="V726" s="50"/>
      <c r="W726" s="50"/>
      <c r="X726" s="50"/>
      <c r="Y726" s="50"/>
      <c r="Z726" s="50"/>
      <c r="AA726" s="50"/>
    </row>
    <row r="727" ht="18.75" customHeight="1">
      <c r="A727" s="41"/>
      <c r="B727" s="52"/>
      <c r="C727" s="53"/>
      <c r="D727" s="54" t="str">
        <f t="shared" si="204"/>
        <v/>
      </c>
      <c r="E727" s="55" t="str">
        <f t="shared" si="205"/>
        <v/>
      </c>
      <c r="F727" s="56"/>
      <c r="G727" s="56"/>
      <c r="H727" s="57">
        <f>SUMIF('Nhập'!$J$11:$J$19999,$C727,'Nhập'!$M$11:$M$19999)</f>
        <v>0</v>
      </c>
      <c r="I727" s="57">
        <f>SUMIF('Nhập'!$J$11:$J$19999,$C727,'Nhập'!$O$11:$O$19999)</f>
        <v>0</v>
      </c>
      <c r="J727" s="57">
        <f>SUMIF(Xuat!$I$11:$I$19999,$C727,Xuat!$K$11:$K$19999)</f>
        <v>0</v>
      </c>
      <c r="K727" s="57">
        <f>SUMIF(Xuat!$I$11:$I$19999,$C727,Xuat!$K$11:$K$19999)</f>
        <v>0</v>
      </c>
      <c r="L727" s="57">
        <f t="shared" ref="L727:M727" si="1438">F727+H727-J727</f>
        <v>0</v>
      </c>
      <c r="M727" s="57">
        <f t="shared" si="1438"/>
        <v>0</v>
      </c>
      <c r="N727" s="57">
        <f t="shared" ref="N727:O727" si="1439">F727+H727</f>
        <v>0</v>
      </c>
      <c r="O727" s="57">
        <f t="shared" si="1439"/>
        <v>0</v>
      </c>
      <c r="P727" s="58" t="str">
        <f t="shared" si="5"/>
        <v/>
      </c>
      <c r="Q727" s="57">
        <f t="shared" si="6"/>
        <v>0</v>
      </c>
      <c r="R727" s="49"/>
      <c r="S727" s="50"/>
      <c r="T727" s="50"/>
      <c r="U727" s="50"/>
      <c r="V727" s="50"/>
      <c r="W727" s="50"/>
      <c r="X727" s="50"/>
      <c r="Y727" s="50"/>
      <c r="Z727" s="50"/>
      <c r="AA727" s="50"/>
    </row>
    <row r="728" ht="18.75" customHeight="1">
      <c r="A728" s="41"/>
      <c r="B728" s="52"/>
      <c r="C728" s="53"/>
      <c r="D728" s="54" t="str">
        <f t="shared" si="204"/>
        <v/>
      </c>
      <c r="E728" s="55" t="str">
        <f t="shared" si="205"/>
        <v/>
      </c>
      <c r="F728" s="56"/>
      <c r="G728" s="56"/>
      <c r="H728" s="57">
        <f>SUMIF('Nhập'!$J$11:$J$19999,$C728,'Nhập'!$M$11:$M$19999)</f>
        <v>0</v>
      </c>
      <c r="I728" s="57">
        <f>SUMIF('Nhập'!$J$11:$J$19999,$C728,'Nhập'!$O$11:$O$19999)</f>
        <v>0</v>
      </c>
      <c r="J728" s="57">
        <f>SUMIF(Xuat!$I$11:$I$19999,$C728,Xuat!$K$11:$K$19999)</f>
        <v>0</v>
      </c>
      <c r="K728" s="57">
        <f>SUMIF(Xuat!$I$11:$I$19999,$C728,Xuat!$K$11:$K$19999)</f>
        <v>0</v>
      </c>
      <c r="L728" s="57">
        <f t="shared" ref="L728:M728" si="1440">F728+H728-J728</f>
        <v>0</v>
      </c>
      <c r="M728" s="57">
        <f t="shared" si="1440"/>
        <v>0</v>
      </c>
      <c r="N728" s="57">
        <f t="shared" ref="N728:O728" si="1441">F728+H728</f>
        <v>0</v>
      </c>
      <c r="O728" s="57">
        <f t="shared" si="1441"/>
        <v>0</v>
      </c>
      <c r="P728" s="58" t="str">
        <f t="shared" si="5"/>
        <v/>
      </c>
      <c r="Q728" s="57">
        <f t="shared" si="6"/>
        <v>0</v>
      </c>
      <c r="R728" s="49"/>
      <c r="S728" s="50"/>
      <c r="T728" s="50"/>
      <c r="U728" s="50"/>
      <c r="V728" s="50"/>
      <c r="W728" s="50"/>
      <c r="X728" s="50"/>
      <c r="Y728" s="50"/>
      <c r="Z728" s="50"/>
      <c r="AA728" s="50"/>
    </row>
    <row r="729" ht="18.75" customHeight="1">
      <c r="A729" s="41"/>
      <c r="B729" s="52"/>
      <c r="C729" s="53"/>
      <c r="D729" s="54" t="str">
        <f t="shared" si="204"/>
        <v/>
      </c>
      <c r="E729" s="55" t="str">
        <f t="shared" si="205"/>
        <v/>
      </c>
      <c r="F729" s="56"/>
      <c r="G729" s="56"/>
      <c r="H729" s="57">
        <f>SUMIF('Nhập'!$J$11:$J$19999,$C729,'Nhập'!$M$11:$M$19999)</f>
        <v>0</v>
      </c>
      <c r="I729" s="57">
        <f>SUMIF('Nhập'!$J$11:$J$19999,$C729,'Nhập'!$O$11:$O$19999)</f>
        <v>0</v>
      </c>
      <c r="J729" s="57">
        <f>SUMIF(Xuat!$I$11:$I$19999,$C729,Xuat!$K$11:$K$19999)</f>
        <v>0</v>
      </c>
      <c r="K729" s="57">
        <f>SUMIF(Xuat!$I$11:$I$19999,$C729,Xuat!$K$11:$K$19999)</f>
        <v>0</v>
      </c>
      <c r="L729" s="57">
        <f t="shared" ref="L729:M729" si="1442">F729+H729-J729</f>
        <v>0</v>
      </c>
      <c r="M729" s="57">
        <f t="shared" si="1442"/>
        <v>0</v>
      </c>
      <c r="N729" s="57">
        <f t="shared" ref="N729:O729" si="1443">F729+H729</f>
        <v>0</v>
      </c>
      <c r="O729" s="57">
        <f t="shared" si="1443"/>
        <v>0</v>
      </c>
      <c r="P729" s="58" t="str">
        <f t="shared" si="5"/>
        <v/>
      </c>
      <c r="Q729" s="57">
        <f t="shared" si="6"/>
        <v>0</v>
      </c>
      <c r="R729" s="49"/>
      <c r="S729" s="50"/>
      <c r="T729" s="50"/>
      <c r="U729" s="50"/>
      <c r="V729" s="50"/>
      <c r="W729" s="50"/>
      <c r="X729" s="50"/>
      <c r="Y729" s="50"/>
      <c r="Z729" s="50"/>
      <c r="AA729" s="50"/>
    </row>
    <row r="730" ht="18.75" customHeight="1">
      <c r="A730" s="41"/>
      <c r="B730" s="52"/>
      <c r="C730" s="53"/>
      <c r="D730" s="54" t="str">
        <f t="shared" si="204"/>
        <v/>
      </c>
      <c r="E730" s="55" t="str">
        <f t="shared" si="205"/>
        <v/>
      </c>
      <c r="F730" s="56"/>
      <c r="G730" s="56"/>
      <c r="H730" s="57">
        <f>SUMIF('Nhập'!$J$11:$J$19999,$C730,'Nhập'!$M$11:$M$19999)</f>
        <v>0</v>
      </c>
      <c r="I730" s="57">
        <f>SUMIF('Nhập'!$J$11:$J$19999,$C730,'Nhập'!$O$11:$O$19999)</f>
        <v>0</v>
      </c>
      <c r="J730" s="57">
        <f>SUMIF(Xuat!$I$11:$I$19999,$C730,Xuat!$K$11:$K$19999)</f>
        <v>0</v>
      </c>
      <c r="K730" s="57">
        <f>SUMIF(Xuat!$I$11:$I$19999,$C730,Xuat!$K$11:$K$19999)</f>
        <v>0</v>
      </c>
      <c r="L730" s="57">
        <f t="shared" ref="L730:M730" si="1444">F730+H730-J730</f>
        <v>0</v>
      </c>
      <c r="M730" s="57">
        <f t="shared" si="1444"/>
        <v>0</v>
      </c>
      <c r="N730" s="57">
        <f t="shared" ref="N730:O730" si="1445">F730+H730</f>
        <v>0</v>
      </c>
      <c r="O730" s="57">
        <f t="shared" si="1445"/>
        <v>0</v>
      </c>
      <c r="P730" s="58" t="str">
        <f t="shared" si="5"/>
        <v/>
      </c>
      <c r="Q730" s="57">
        <f t="shared" si="6"/>
        <v>0</v>
      </c>
      <c r="R730" s="49"/>
      <c r="S730" s="50"/>
      <c r="T730" s="50"/>
      <c r="U730" s="50"/>
      <c r="V730" s="50"/>
      <c r="W730" s="50"/>
      <c r="X730" s="50"/>
      <c r="Y730" s="50"/>
      <c r="Z730" s="50"/>
      <c r="AA730" s="50"/>
    </row>
    <row r="731" ht="18.75" customHeight="1">
      <c r="A731" s="41"/>
      <c r="B731" s="52"/>
      <c r="C731" s="53"/>
      <c r="D731" s="54" t="str">
        <f t="shared" si="204"/>
        <v/>
      </c>
      <c r="E731" s="55" t="str">
        <f t="shared" si="205"/>
        <v/>
      </c>
      <c r="F731" s="56"/>
      <c r="G731" s="56"/>
      <c r="H731" s="57">
        <f>SUMIF('Nhập'!$J$11:$J$19999,$C731,'Nhập'!$M$11:$M$19999)</f>
        <v>0</v>
      </c>
      <c r="I731" s="57">
        <f>SUMIF('Nhập'!$J$11:$J$19999,$C731,'Nhập'!$O$11:$O$19999)</f>
        <v>0</v>
      </c>
      <c r="J731" s="57">
        <f>SUMIF(Xuat!$I$11:$I$19999,$C731,Xuat!$K$11:$K$19999)</f>
        <v>0</v>
      </c>
      <c r="K731" s="57">
        <f>SUMIF(Xuat!$I$11:$I$19999,$C731,Xuat!$K$11:$K$19999)</f>
        <v>0</v>
      </c>
      <c r="L731" s="57">
        <f t="shared" ref="L731:M731" si="1446">F731+H731-J731</f>
        <v>0</v>
      </c>
      <c r="M731" s="57">
        <f t="shared" si="1446"/>
        <v>0</v>
      </c>
      <c r="N731" s="57">
        <f t="shared" ref="N731:O731" si="1447">F731+H731</f>
        <v>0</v>
      </c>
      <c r="O731" s="57">
        <f t="shared" si="1447"/>
        <v>0</v>
      </c>
      <c r="P731" s="58" t="str">
        <f t="shared" si="5"/>
        <v/>
      </c>
      <c r="Q731" s="57">
        <f t="shared" si="6"/>
        <v>0</v>
      </c>
      <c r="R731" s="49"/>
      <c r="S731" s="50"/>
      <c r="T731" s="50"/>
      <c r="U731" s="50"/>
      <c r="V731" s="50"/>
      <c r="W731" s="50"/>
      <c r="X731" s="50"/>
      <c r="Y731" s="50"/>
      <c r="Z731" s="50"/>
      <c r="AA731" s="50"/>
    </row>
    <row r="732" ht="18.75" customHeight="1">
      <c r="A732" s="41"/>
      <c r="B732" s="52"/>
      <c r="C732" s="53"/>
      <c r="D732" s="54" t="str">
        <f t="shared" si="204"/>
        <v/>
      </c>
      <c r="E732" s="55" t="str">
        <f t="shared" si="205"/>
        <v/>
      </c>
      <c r="F732" s="56"/>
      <c r="G732" s="56"/>
      <c r="H732" s="57">
        <f>SUMIF('Nhập'!$J$11:$J$19999,$C732,'Nhập'!$M$11:$M$19999)</f>
        <v>0</v>
      </c>
      <c r="I732" s="57">
        <f>SUMIF('Nhập'!$J$11:$J$19999,$C732,'Nhập'!$O$11:$O$19999)</f>
        <v>0</v>
      </c>
      <c r="J732" s="57">
        <f>SUMIF(Xuat!$I$11:$I$19999,$C732,Xuat!$K$11:$K$19999)</f>
        <v>0</v>
      </c>
      <c r="K732" s="57">
        <f>SUMIF(Xuat!$I$11:$I$19999,$C732,Xuat!$K$11:$K$19999)</f>
        <v>0</v>
      </c>
      <c r="L732" s="57">
        <f t="shared" ref="L732:M732" si="1448">F732+H732-J732</f>
        <v>0</v>
      </c>
      <c r="M732" s="57">
        <f t="shared" si="1448"/>
        <v>0</v>
      </c>
      <c r="N732" s="57">
        <f t="shared" ref="N732:O732" si="1449">F732+H732</f>
        <v>0</v>
      </c>
      <c r="O732" s="57">
        <f t="shared" si="1449"/>
        <v>0</v>
      </c>
      <c r="P732" s="58" t="str">
        <f t="shared" si="5"/>
        <v/>
      </c>
      <c r="Q732" s="57">
        <f t="shared" si="6"/>
        <v>0</v>
      </c>
      <c r="R732" s="49"/>
      <c r="S732" s="50"/>
      <c r="T732" s="50"/>
      <c r="U732" s="50"/>
      <c r="V732" s="50"/>
      <c r="W732" s="50"/>
      <c r="X732" s="50"/>
      <c r="Y732" s="50"/>
      <c r="Z732" s="50"/>
      <c r="AA732" s="50"/>
    </row>
    <row r="733" ht="18.75" customHeight="1">
      <c r="A733" s="41"/>
      <c r="B733" s="52"/>
      <c r="C733" s="53"/>
      <c r="D733" s="54" t="str">
        <f t="shared" si="204"/>
        <v/>
      </c>
      <c r="E733" s="55" t="str">
        <f t="shared" si="205"/>
        <v/>
      </c>
      <c r="F733" s="56"/>
      <c r="G733" s="56"/>
      <c r="H733" s="57">
        <f>SUMIF('Nhập'!$J$11:$J$19999,$C733,'Nhập'!$M$11:$M$19999)</f>
        <v>0</v>
      </c>
      <c r="I733" s="57">
        <f>SUMIF('Nhập'!$J$11:$J$19999,$C733,'Nhập'!$O$11:$O$19999)</f>
        <v>0</v>
      </c>
      <c r="J733" s="57">
        <f>SUMIF(Xuat!$I$11:$I$19999,$C733,Xuat!$K$11:$K$19999)</f>
        <v>0</v>
      </c>
      <c r="K733" s="57">
        <f>SUMIF(Xuat!$I$11:$I$19999,$C733,Xuat!$K$11:$K$19999)</f>
        <v>0</v>
      </c>
      <c r="L733" s="57">
        <f t="shared" ref="L733:M733" si="1450">F733+H733-J733</f>
        <v>0</v>
      </c>
      <c r="M733" s="57">
        <f t="shared" si="1450"/>
        <v>0</v>
      </c>
      <c r="N733" s="57">
        <f t="shared" ref="N733:O733" si="1451">F733+H733</f>
        <v>0</v>
      </c>
      <c r="O733" s="57">
        <f t="shared" si="1451"/>
        <v>0</v>
      </c>
      <c r="P733" s="58" t="str">
        <f t="shared" si="5"/>
        <v/>
      </c>
      <c r="Q733" s="57">
        <f t="shared" si="6"/>
        <v>0</v>
      </c>
      <c r="R733" s="49"/>
      <c r="S733" s="50"/>
      <c r="T733" s="50"/>
      <c r="U733" s="50"/>
      <c r="V733" s="50"/>
      <c r="W733" s="50"/>
      <c r="X733" s="50"/>
      <c r="Y733" s="50"/>
      <c r="Z733" s="50"/>
      <c r="AA733" s="50"/>
    </row>
    <row r="734" ht="18.75" customHeight="1">
      <c r="A734" s="41"/>
      <c r="B734" s="52"/>
      <c r="C734" s="53"/>
      <c r="D734" s="54" t="str">
        <f t="shared" si="204"/>
        <v/>
      </c>
      <c r="E734" s="55" t="str">
        <f t="shared" si="205"/>
        <v/>
      </c>
      <c r="F734" s="56"/>
      <c r="G734" s="56"/>
      <c r="H734" s="57">
        <f>SUMIF('Nhập'!$J$11:$J$19999,$C734,'Nhập'!$M$11:$M$19999)</f>
        <v>0</v>
      </c>
      <c r="I734" s="57">
        <f>SUMIF('Nhập'!$J$11:$J$19999,$C734,'Nhập'!$O$11:$O$19999)</f>
        <v>0</v>
      </c>
      <c r="J734" s="57">
        <f>SUMIF(Xuat!$I$11:$I$19999,$C734,Xuat!$K$11:$K$19999)</f>
        <v>0</v>
      </c>
      <c r="K734" s="57">
        <f>SUMIF(Xuat!$I$11:$I$19999,$C734,Xuat!$K$11:$K$19999)</f>
        <v>0</v>
      </c>
      <c r="L734" s="57">
        <f t="shared" ref="L734:M734" si="1452">F734+H734-J734</f>
        <v>0</v>
      </c>
      <c r="M734" s="57">
        <f t="shared" si="1452"/>
        <v>0</v>
      </c>
      <c r="N734" s="57">
        <f t="shared" ref="N734:O734" si="1453">F734+H734</f>
        <v>0</v>
      </c>
      <c r="O734" s="57">
        <f t="shared" si="1453"/>
        <v>0</v>
      </c>
      <c r="P734" s="58" t="str">
        <f t="shared" si="5"/>
        <v/>
      </c>
      <c r="Q734" s="57">
        <f t="shared" si="6"/>
        <v>0</v>
      </c>
      <c r="R734" s="49"/>
      <c r="S734" s="50"/>
      <c r="T734" s="50"/>
      <c r="U734" s="50"/>
      <c r="V734" s="50"/>
      <c r="W734" s="50"/>
      <c r="X734" s="50"/>
      <c r="Y734" s="50"/>
      <c r="Z734" s="50"/>
      <c r="AA734" s="50"/>
    </row>
    <row r="735" ht="18.75" customHeight="1">
      <c r="A735" s="41"/>
      <c r="B735" s="52"/>
      <c r="C735" s="53"/>
      <c r="D735" s="54" t="str">
        <f t="shared" si="204"/>
        <v/>
      </c>
      <c r="E735" s="55" t="str">
        <f t="shared" si="205"/>
        <v/>
      </c>
      <c r="F735" s="56"/>
      <c r="G735" s="56"/>
      <c r="H735" s="57">
        <f>SUMIF('Nhập'!$J$11:$J$19999,$C735,'Nhập'!$M$11:$M$19999)</f>
        <v>0</v>
      </c>
      <c r="I735" s="57">
        <f>SUMIF('Nhập'!$J$11:$J$19999,$C735,'Nhập'!$O$11:$O$19999)</f>
        <v>0</v>
      </c>
      <c r="J735" s="57">
        <f>SUMIF(Xuat!$I$11:$I$19999,$C735,Xuat!$K$11:$K$19999)</f>
        <v>0</v>
      </c>
      <c r="K735" s="57">
        <f>SUMIF(Xuat!$I$11:$I$19999,$C735,Xuat!$K$11:$K$19999)</f>
        <v>0</v>
      </c>
      <c r="L735" s="57">
        <f t="shared" ref="L735:M735" si="1454">F735+H735-J735</f>
        <v>0</v>
      </c>
      <c r="M735" s="57">
        <f t="shared" si="1454"/>
        <v>0</v>
      </c>
      <c r="N735" s="57">
        <f t="shared" ref="N735:O735" si="1455">F735+H735</f>
        <v>0</v>
      </c>
      <c r="O735" s="57">
        <f t="shared" si="1455"/>
        <v>0</v>
      </c>
      <c r="P735" s="58" t="str">
        <f t="shared" si="5"/>
        <v/>
      </c>
      <c r="Q735" s="57">
        <f t="shared" si="6"/>
        <v>0</v>
      </c>
      <c r="R735" s="49"/>
      <c r="S735" s="50"/>
      <c r="T735" s="50"/>
      <c r="U735" s="50"/>
      <c r="V735" s="50"/>
      <c r="W735" s="50"/>
      <c r="X735" s="50"/>
      <c r="Y735" s="50"/>
      <c r="Z735" s="50"/>
      <c r="AA735" s="50"/>
    </row>
    <row r="736" ht="18.75" customHeight="1">
      <c r="A736" s="41"/>
      <c r="B736" s="52"/>
      <c r="C736" s="53"/>
      <c r="D736" s="54" t="str">
        <f t="shared" si="204"/>
        <v/>
      </c>
      <c r="E736" s="55" t="str">
        <f t="shared" si="205"/>
        <v/>
      </c>
      <c r="F736" s="56"/>
      <c r="G736" s="56"/>
      <c r="H736" s="57">
        <f>SUMIF('Nhập'!$J$11:$J$19999,$C736,'Nhập'!$M$11:$M$19999)</f>
        <v>0</v>
      </c>
      <c r="I736" s="57">
        <f>SUMIF('Nhập'!$J$11:$J$19999,$C736,'Nhập'!$O$11:$O$19999)</f>
        <v>0</v>
      </c>
      <c r="J736" s="57">
        <f>SUMIF(Xuat!$I$11:$I$19999,$C736,Xuat!$K$11:$K$19999)</f>
        <v>0</v>
      </c>
      <c r="K736" s="57">
        <f>SUMIF(Xuat!$I$11:$I$19999,$C736,Xuat!$K$11:$K$19999)</f>
        <v>0</v>
      </c>
      <c r="L736" s="57">
        <f t="shared" ref="L736:M736" si="1456">F736+H736-J736</f>
        <v>0</v>
      </c>
      <c r="M736" s="57">
        <f t="shared" si="1456"/>
        <v>0</v>
      </c>
      <c r="N736" s="57">
        <f t="shared" ref="N736:O736" si="1457">F736+H736</f>
        <v>0</v>
      </c>
      <c r="O736" s="57">
        <f t="shared" si="1457"/>
        <v>0</v>
      </c>
      <c r="P736" s="58" t="str">
        <f t="shared" si="5"/>
        <v/>
      </c>
      <c r="Q736" s="57">
        <f t="shared" si="6"/>
        <v>0</v>
      </c>
      <c r="R736" s="49"/>
      <c r="S736" s="50"/>
      <c r="T736" s="50"/>
      <c r="U736" s="50"/>
      <c r="V736" s="50"/>
      <c r="W736" s="50"/>
      <c r="X736" s="50"/>
      <c r="Y736" s="50"/>
      <c r="Z736" s="50"/>
      <c r="AA736" s="50"/>
    </row>
    <row r="737" ht="18.75" customHeight="1">
      <c r="A737" s="41"/>
      <c r="B737" s="52"/>
      <c r="C737" s="53"/>
      <c r="D737" s="54" t="str">
        <f t="shared" si="204"/>
        <v/>
      </c>
      <c r="E737" s="55" t="str">
        <f t="shared" si="205"/>
        <v/>
      </c>
      <c r="F737" s="56"/>
      <c r="G737" s="56"/>
      <c r="H737" s="57">
        <f>SUMIF('Nhập'!$J$11:$J$19999,$C737,'Nhập'!$M$11:$M$19999)</f>
        <v>0</v>
      </c>
      <c r="I737" s="57">
        <f>SUMIF('Nhập'!$J$11:$J$19999,$C737,'Nhập'!$O$11:$O$19999)</f>
        <v>0</v>
      </c>
      <c r="J737" s="57">
        <f>SUMIF(Xuat!$I$11:$I$19999,$C737,Xuat!$K$11:$K$19999)</f>
        <v>0</v>
      </c>
      <c r="K737" s="57">
        <f>SUMIF(Xuat!$I$11:$I$19999,$C737,Xuat!$K$11:$K$19999)</f>
        <v>0</v>
      </c>
      <c r="L737" s="57">
        <f t="shared" ref="L737:M737" si="1458">F737+H737-J737</f>
        <v>0</v>
      </c>
      <c r="M737" s="57">
        <f t="shared" si="1458"/>
        <v>0</v>
      </c>
      <c r="N737" s="57">
        <f t="shared" ref="N737:O737" si="1459">F737+H737</f>
        <v>0</v>
      </c>
      <c r="O737" s="57">
        <f t="shared" si="1459"/>
        <v>0</v>
      </c>
      <c r="P737" s="58" t="str">
        <f t="shared" si="5"/>
        <v/>
      </c>
      <c r="Q737" s="57">
        <f t="shared" si="6"/>
        <v>0</v>
      </c>
      <c r="R737" s="49"/>
      <c r="S737" s="50"/>
      <c r="T737" s="50"/>
      <c r="U737" s="50"/>
      <c r="V737" s="50"/>
      <c r="W737" s="50"/>
      <c r="X737" s="50"/>
      <c r="Y737" s="50"/>
      <c r="Z737" s="50"/>
      <c r="AA737" s="50"/>
    </row>
    <row r="738" ht="18.75" customHeight="1">
      <c r="A738" s="41"/>
      <c r="B738" s="52"/>
      <c r="C738" s="53"/>
      <c r="D738" s="54" t="str">
        <f t="shared" si="204"/>
        <v/>
      </c>
      <c r="E738" s="55" t="str">
        <f t="shared" si="205"/>
        <v/>
      </c>
      <c r="F738" s="56"/>
      <c r="G738" s="56"/>
      <c r="H738" s="57">
        <f>SUMIF('Nhập'!$J$11:$J$19999,$C738,'Nhập'!$M$11:$M$19999)</f>
        <v>0</v>
      </c>
      <c r="I738" s="57">
        <f>SUMIF('Nhập'!$J$11:$J$19999,$C738,'Nhập'!$O$11:$O$19999)</f>
        <v>0</v>
      </c>
      <c r="J738" s="57">
        <f>SUMIF(Xuat!$I$11:$I$19999,$C738,Xuat!$K$11:$K$19999)</f>
        <v>0</v>
      </c>
      <c r="K738" s="57">
        <f>SUMIF(Xuat!$I$11:$I$19999,$C738,Xuat!$K$11:$K$19999)</f>
        <v>0</v>
      </c>
      <c r="L738" s="57">
        <f t="shared" ref="L738:M738" si="1460">F738+H738-J738</f>
        <v>0</v>
      </c>
      <c r="M738" s="57">
        <f t="shared" si="1460"/>
        <v>0</v>
      </c>
      <c r="N738" s="57">
        <f t="shared" ref="N738:O738" si="1461">F738+H738</f>
        <v>0</v>
      </c>
      <c r="O738" s="57">
        <f t="shared" si="1461"/>
        <v>0</v>
      </c>
      <c r="P738" s="58" t="str">
        <f t="shared" si="5"/>
        <v/>
      </c>
      <c r="Q738" s="57">
        <f t="shared" si="6"/>
        <v>0</v>
      </c>
      <c r="R738" s="49"/>
      <c r="S738" s="50"/>
      <c r="T738" s="50"/>
      <c r="U738" s="50"/>
      <c r="V738" s="50"/>
      <c r="W738" s="50"/>
      <c r="X738" s="50"/>
      <c r="Y738" s="50"/>
      <c r="Z738" s="50"/>
      <c r="AA738" s="50"/>
    </row>
    <row r="739" ht="18.75" customHeight="1">
      <c r="A739" s="41"/>
      <c r="B739" s="52"/>
      <c r="C739" s="53"/>
      <c r="D739" s="54" t="str">
        <f t="shared" si="204"/>
        <v/>
      </c>
      <c r="E739" s="55" t="str">
        <f t="shared" si="205"/>
        <v/>
      </c>
      <c r="F739" s="56"/>
      <c r="G739" s="56"/>
      <c r="H739" s="57">
        <f>SUMIF('Nhập'!$J$11:$J$19999,$C739,'Nhập'!$M$11:$M$19999)</f>
        <v>0</v>
      </c>
      <c r="I739" s="57">
        <f>SUMIF('Nhập'!$J$11:$J$19999,$C739,'Nhập'!$O$11:$O$19999)</f>
        <v>0</v>
      </c>
      <c r="J739" s="57">
        <f>SUMIF(Xuat!$I$11:$I$19999,$C739,Xuat!$K$11:$K$19999)</f>
        <v>0</v>
      </c>
      <c r="K739" s="57">
        <f>SUMIF(Xuat!$I$11:$I$19999,$C739,Xuat!$K$11:$K$19999)</f>
        <v>0</v>
      </c>
      <c r="L739" s="57">
        <f t="shared" ref="L739:M739" si="1462">F739+H739-J739</f>
        <v>0</v>
      </c>
      <c r="M739" s="57">
        <f t="shared" si="1462"/>
        <v>0</v>
      </c>
      <c r="N739" s="57">
        <f t="shared" ref="N739:O739" si="1463">F739+H739</f>
        <v>0</v>
      </c>
      <c r="O739" s="57">
        <f t="shared" si="1463"/>
        <v>0</v>
      </c>
      <c r="P739" s="58" t="str">
        <f t="shared" si="5"/>
        <v/>
      </c>
      <c r="Q739" s="57">
        <f t="shared" si="6"/>
        <v>0</v>
      </c>
      <c r="R739" s="49"/>
      <c r="S739" s="50"/>
      <c r="T739" s="50"/>
      <c r="U739" s="50"/>
      <c r="V739" s="50"/>
      <c r="W739" s="50"/>
      <c r="X739" s="50"/>
      <c r="Y739" s="50"/>
      <c r="Z739" s="50"/>
      <c r="AA739" s="50"/>
    </row>
    <row r="740" ht="18.75" customHeight="1">
      <c r="A740" s="41"/>
      <c r="B740" s="52"/>
      <c r="C740" s="53"/>
      <c r="D740" s="54" t="str">
        <f t="shared" si="204"/>
        <v/>
      </c>
      <c r="E740" s="55" t="str">
        <f t="shared" si="205"/>
        <v/>
      </c>
      <c r="F740" s="56"/>
      <c r="G740" s="56"/>
      <c r="H740" s="57">
        <f>SUMIF('Nhập'!$J$11:$J$19999,$C740,'Nhập'!$M$11:$M$19999)</f>
        <v>0</v>
      </c>
      <c r="I740" s="57">
        <f>SUMIF('Nhập'!$J$11:$J$19999,$C740,'Nhập'!$O$11:$O$19999)</f>
        <v>0</v>
      </c>
      <c r="J740" s="57">
        <f>SUMIF(Xuat!$I$11:$I$19999,$C740,Xuat!$K$11:$K$19999)</f>
        <v>0</v>
      </c>
      <c r="K740" s="57">
        <f>SUMIF(Xuat!$I$11:$I$19999,$C740,Xuat!$K$11:$K$19999)</f>
        <v>0</v>
      </c>
      <c r="L740" s="57">
        <f t="shared" ref="L740:M740" si="1464">F740+H740-J740</f>
        <v>0</v>
      </c>
      <c r="M740" s="57">
        <f t="shared" si="1464"/>
        <v>0</v>
      </c>
      <c r="N740" s="57">
        <f t="shared" ref="N740:O740" si="1465">F740+H740</f>
        <v>0</v>
      </c>
      <c r="O740" s="57">
        <f t="shared" si="1465"/>
        <v>0</v>
      </c>
      <c r="P740" s="58" t="str">
        <f t="shared" si="5"/>
        <v/>
      </c>
      <c r="Q740" s="57">
        <f t="shared" si="6"/>
        <v>0</v>
      </c>
      <c r="R740" s="49"/>
      <c r="S740" s="50"/>
      <c r="T740" s="50"/>
      <c r="U740" s="50"/>
      <c r="V740" s="50"/>
      <c r="W740" s="50"/>
      <c r="X740" s="50"/>
      <c r="Y740" s="50"/>
      <c r="Z740" s="50"/>
      <c r="AA740" s="50"/>
    </row>
    <row r="741" ht="18.75" customHeight="1">
      <c r="A741" s="41"/>
      <c r="B741" s="52"/>
      <c r="C741" s="53"/>
      <c r="D741" s="54" t="str">
        <f t="shared" si="204"/>
        <v/>
      </c>
      <c r="E741" s="55" t="str">
        <f t="shared" si="205"/>
        <v/>
      </c>
      <c r="F741" s="56"/>
      <c r="G741" s="56"/>
      <c r="H741" s="57">
        <f>SUMIF('Nhập'!$J$11:$J$19999,$C741,'Nhập'!$M$11:$M$19999)</f>
        <v>0</v>
      </c>
      <c r="I741" s="57">
        <f>SUMIF('Nhập'!$J$11:$J$19999,$C741,'Nhập'!$O$11:$O$19999)</f>
        <v>0</v>
      </c>
      <c r="J741" s="57">
        <f>SUMIF(Xuat!$I$11:$I$19999,$C741,Xuat!$K$11:$K$19999)</f>
        <v>0</v>
      </c>
      <c r="K741" s="57">
        <f>SUMIF(Xuat!$I$11:$I$19999,$C741,Xuat!$K$11:$K$19999)</f>
        <v>0</v>
      </c>
      <c r="L741" s="57">
        <f t="shared" ref="L741:M741" si="1466">F741+H741-J741</f>
        <v>0</v>
      </c>
      <c r="M741" s="57">
        <f t="shared" si="1466"/>
        <v>0</v>
      </c>
      <c r="N741" s="57">
        <f t="shared" ref="N741:O741" si="1467">F741+H741</f>
        <v>0</v>
      </c>
      <c r="O741" s="57">
        <f t="shared" si="1467"/>
        <v>0</v>
      </c>
      <c r="P741" s="58" t="str">
        <f t="shared" si="5"/>
        <v/>
      </c>
      <c r="Q741" s="57">
        <f t="shared" si="6"/>
        <v>0</v>
      </c>
      <c r="R741" s="49"/>
      <c r="S741" s="50"/>
      <c r="T741" s="50"/>
      <c r="U741" s="50"/>
      <c r="V741" s="50"/>
      <c r="W741" s="50"/>
      <c r="X741" s="50"/>
      <c r="Y741" s="50"/>
      <c r="Z741" s="50"/>
      <c r="AA741" s="50"/>
    </row>
    <row r="742" ht="18.75" customHeight="1">
      <c r="A742" s="41"/>
      <c r="B742" s="52"/>
      <c r="C742" s="53"/>
      <c r="D742" s="54" t="str">
        <f t="shared" si="204"/>
        <v/>
      </c>
      <c r="E742" s="55" t="str">
        <f t="shared" si="205"/>
        <v/>
      </c>
      <c r="F742" s="56"/>
      <c r="G742" s="56"/>
      <c r="H742" s="57">
        <f>SUMIF('Nhập'!$J$11:$J$19999,$C742,'Nhập'!$M$11:$M$19999)</f>
        <v>0</v>
      </c>
      <c r="I742" s="57">
        <f>SUMIF('Nhập'!$J$11:$J$19999,$C742,'Nhập'!$O$11:$O$19999)</f>
        <v>0</v>
      </c>
      <c r="J742" s="57">
        <f>SUMIF(Xuat!$I$11:$I$19999,$C742,Xuat!$K$11:$K$19999)</f>
        <v>0</v>
      </c>
      <c r="K742" s="57">
        <f>SUMIF(Xuat!$I$11:$I$19999,$C742,Xuat!$K$11:$K$19999)</f>
        <v>0</v>
      </c>
      <c r="L742" s="57">
        <f t="shared" ref="L742:M742" si="1468">F742+H742-J742</f>
        <v>0</v>
      </c>
      <c r="M742" s="57">
        <f t="shared" si="1468"/>
        <v>0</v>
      </c>
      <c r="N742" s="57">
        <f t="shared" ref="N742:O742" si="1469">F742+H742</f>
        <v>0</v>
      </c>
      <c r="O742" s="57">
        <f t="shared" si="1469"/>
        <v>0</v>
      </c>
      <c r="P742" s="58" t="str">
        <f t="shared" si="5"/>
        <v/>
      </c>
      <c r="Q742" s="57">
        <f t="shared" si="6"/>
        <v>0</v>
      </c>
      <c r="R742" s="49"/>
      <c r="S742" s="50"/>
      <c r="T742" s="50"/>
      <c r="U742" s="50"/>
      <c r="V742" s="50"/>
      <c r="W742" s="50"/>
      <c r="X742" s="50"/>
      <c r="Y742" s="50"/>
      <c r="Z742" s="50"/>
      <c r="AA742" s="50"/>
    </row>
    <row r="743" ht="18.75" customHeight="1">
      <c r="A743" s="41"/>
      <c r="B743" s="52"/>
      <c r="C743" s="53"/>
      <c r="D743" s="54" t="str">
        <f t="shared" si="204"/>
        <v/>
      </c>
      <c r="E743" s="55" t="str">
        <f t="shared" si="205"/>
        <v/>
      </c>
      <c r="F743" s="56"/>
      <c r="G743" s="56"/>
      <c r="H743" s="57">
        <f>SUMIF('Nhập'!$J$11:$J$19999,$C743,'Nhập'!$M$11:$M$19999)</f>
        <v>0</v>
      </c>
      <c r="I743" s="57">
        <f>SUMIF('Nhập'!$J$11:$J$19999,$C743,'Nhập'!$O$11:$O$19999)</f>
        <v>0</v>
      </c>
      <c r="J743" s="57">
        <f>SUMIF(Xuat!$I$11:$I$19999,$C743,Xuat!$K$11:$K$19999)</f>
        <v>0</v>
      </c>
      <c r="K743" s="57">
        <f>SUMIF(Xuat!$I$11:$I$19999,$C743,Xuat!$K$11:$K$19999)</f>
        <v>0</v>
      </c>
      <c r="L743" s="57">
        <f t="shared" ref="L743:M743" si="1470">F743+H743-J743</f>
        <v>0</v>
      </c>
      <c r="M743" s="57">
        <f t="shared" si="1470"/>
        <v>0</v>
      </c>
      <c r="N743" s="57">
        <f t="shared" ref="N743:O743" si="1471">F743+H743</f>
        <v>0</v>
      </c>
      <c r="O743" s="57">
        <f t="shared" si="1471"/>
        <v>0</v>
      </c>
      <c r="P743" s="58" t="str">
        <f t="shared" si="5"/>
        <v/>
      </c>
      <c r="Q743" s="57">
        <f t="shared" si="6"/>
        <v>0</v>
      </c>
      <c r="R743" s="49"/>
      <c r="S743" s="50"/>
      <c r="T743" s="50"/>
      <c r="U743" s="50"/>
      <c r="V743" s="50"/>
      <c r="W743" s="50"/>
      <c r="X743" s="50"/>
      <c r="Y743" s="50"/>
      <c r="Z743" s="50"/>
      <c r="AA743" s="50"/>
    </row>
    <row r="744" ht="18.75" customHeight="1">
      <c r="A744" s="41"/>
      <c r="B744" s="52"/>
      <c r="C744" s="53"/>
      <c r="D744" s="54" t="str">
        <f t="shared" si="204"/>
        <v/>
      </c>
      <c r="E744" s="55" t="str">
        <f t="shared" si="205"/>
        <v/>
      </c>
      <c r="F744" s="56"/>
      <c r="G744" s="56"/>
      <c r="H744" s="57">
        <f>SUMIF('Nhập'!$J$11:$J$19999,$C744,'Nhập'!$M$11:$M$19999)</f>
        <v>0</v>
      </c>
      <c r="I744" s="57">
        <f>SUMIF('Nhập'!$J$11:$J$19999,$C744,'Nhập'!$O$11:$O$19999)</f>
        <v>0</v>
      </c>
      <c r="J744" s="57">
        <f>SUMIF(Xuat!$I$11:$I$19999,$C744,Xuat!$K$11:$K$19999)</f>
        <v>0</v>
      </c>
      <c r="K744" s="57">
        <f>SUMIF(Xuat!$I$11:$I$19999,$C744,Xuat!$K$11:$K$19999)</f>
        <v>0</v>
      </c>
      <c r="L744" s="57">
        <f t="shared" ref="L744:M744" si="1472">F744+H744-J744</f>
        <v>0</v>
      </c>
      <c r="M744" s="57">
        <f t="shared" si="1472"/>
        <v>0</v>
      </c>
      <c r="N744" s="57">
        <f t="shared" ref="N744:O744" si="1473">F744+H744</f>
        <v>0</v>
      </c>
      <c r="O744" s="57">
        <f t="shared" si="1473"/>
        <v>0</v>
      </c>
      <c r="P744" s="58" t="str">
        <f t="shared" si="5"/>
        <v/>
      </c>
      <c r="Q744" s="57">
        <f t="shared" si="6"/>
        <v>0</v>
      </c>
      <c r="R744" s="49"/>
      <c r="S744" s="50"/>
      <c r="T744" s="50"/>
      <c r="U744" s="50"/>
      <c r="V744" s="50"/>
      <c r="W744" s="50"/>
      <c r="X744" s="50"/>
      <c r="Y744" s="50"/>
      <c r="Z744" s="50"/>
      <c r="AA744" s="50"/>
    </row>
    <row r="745" ht="18.75" customHeight="1">
      <c r="A745" s="41"/>
      <c r="B745" s="52"/>
      <c r="C745" s="53"/>
      <c r="D745" s="54" t="str">
        <f t="shared" si="204"/>
        <v/>
      </c>
      <c r="E745" s="55" t="str">
        <f t="shared" si="205"/>
        <v/>
      </c>
      <c r="F745" s="56"/>
      <c r="G745" s="56"/>
      <c r="H745" s="57">
        <f>SUMIF('Nhập'!$J$11:$J$19999,$C745,'Nhập'!$M$11:$M$19999)</f>
        <v>0</v>
      </c>
      <c r="I745" s="57">
        <f>SUMIF('Nhập'!$J$11:$J$19999,$C745,'Nhập'!$O$11:$O$19999)</f>
        <v>0</v>
      </c>
      <c r="J745" s="57">
        <f>SUMIF(Xuat!$I$11:$I$19999,$C745,Xuat!$K$11:$K$19999)</f>
        <v>0</v>
      </c>
      <c r="K745" s="57">
        <f>SUMIF(Xuat!$I$11:$I$19999,$C745,Xuat!$K$11:$K$19999)</f>
        <v>0</v>
      </c>
      <c r="L745" s="57">
        <f t="shared" ref="L745:M745" si="1474">F745+H745-J745</f>
        <v>0</v>
      </c>
      <c r="M745" s="57">
        <f t="shared" si="1474"/>
        <v>0</v>
      </c>
      <c r="N745" s="57">
        <f t="shared" ref="N745:O745" si="1475">F745+H745</f>
        <v>0</v>
      </c>
      <c r="O745" s="57">
        <f t="shared" si="1475"/>
        <v>0</v>
      </c>
      <c r="P745" s="58" t="str">
        <f t="shared" si="5"/>
        <v/>
      </c>
      <c r="Q745" s="57">
        <f t="shared" si="6"/>
        <v>0</v>
      </c>
      <c r="R745" s="49"/>
      <c r="S745" s="50"/>
      <c r="T745" s="50"/>
      <c r="U745" s="50"/>
      <c r="V745" s="50"/>
      <c r="W745" s="50"/>
      <c r="X745" s="50"/>
      <c r="Y745" s="50"/>
      <c r="Z745" s="50"/>
      <c r="AA745" s="50"/>
    </row>
    <row r="746" ht="18.75" customHeight="1">
      <c r="A746" s="41"/>
      <c r="B746" s="52"/>
      <c r="C746" s="53"/>
      <c r="D746" s="54" t="str">
        <f t="shared" si="204"/>
        <v/>
      </c>
      <c r="E746" s="55" t="str">
        <f t="shared" si="205"/>
        <v/>
      </c>
      <c r="F746" s="56"/>
      <c r="G746" s="56"/>
      <c r="H746" s="57">
        <f>SUMIF('Nhập'!$J$11:$J$19999,$C746,'Nhập'!$M$11:$M$19999)</f>
        <v>0</v>
      </c>
      <c r="I746" s="57">
        <f>SUMIF('Nhập'!$J$11:$J$19999,$C746,'Nhập'!$O$11:$O$19999)</f>
        <v>0</v>
      </c>
      <c r="J746" s="57">
        <f>SUMIF(Xuat!$I$11:$I$19999,$C746,Xuat!$K$11:$K$19999)</f>
        <v>0</v>
      </c>
      <c r="K746" s="57">
        <f>SUMIF(Xuat!$I$11:$I$19999,$C746,Xuat!$K$11:$K$19999)</f>
        <v>0</v>
      </c>
      <c r="L746" s="57">
        <f t="shared" ref="L746:M746" si="1476">F746+H746-J746</f>
        <v>0</v>
      </c>
      <c r="M746" s="57">
        <f t="shared" si="1476"/>
        <v>0</v>
      </c>
      <c r="N746" s="57">
        <f t="shared" ref="N746:O746" si="1477">F746+H746</f>
        <v>0</v>
      </c>
      <c r="O746" s="57">
        <f t="shared" si="1477"/>
        <v>0</v>
      </c>
      <c r="P746" s="58" t="str">
        <f t="shared" si="5"/>
        <v/>
      </c>
      <c r="Q746" s="57">
        <f t="shared" si="6"/>
        <v>0</v>
      </c>
      <c r="R746" s="49"/>
      <c r="S746" s="50"/>
      <c r="T746" s="50"/>
      <c r="U746" s="50"/>
      <c r="V746" s="50"/>
      <c r="W746" s="50"/>
      <c r="X746" s="50"/>
      <c r="Y746" s="50"/>
      <c r="Z746" s="50"/>
      <c r="AA746" s="50"/>
    </row>
    <row r="747" ht="18.75" customHeight="1">
      <c r="A747" s="41"/>
      <c r="B747" s="52"/>
      <c r="C747" s="53"/>
      <c r="D747" s="54" t="str">
        <f t="shared" si="204"/>
        <v/>
      </c>
      <c r="E747" s="55" t="str">
        <f t="shared" si="205"/>
        <v/>
      </c>
      <c r="F747" s="56"/>
      <c r="G747" s="56"/>
      <c r="H747" s="57">
        <f>SUMIF('Nhập'!$J$11:$J$19999,$C747,'Nhập'!$M$11:$M$19999)</f>
        <v>0</v>
      </c>
      <c r="I747" s="57">
        <f>SUMIF('Nhập'!$J$11:$J$19999,$C747,'Nhập'!$O$11:$O$19999)</f>
        <v>0</v>
      </c>
      <c r="J747" s="57">
        <f>SUMIF(Xuat!$I$11:$I$19999,$C747,Xuat!$K$11:$K$19999)</f>
        <v>0</v>
      </c>
      <c r="K747" s="57">
        <f>SUMIF(Xuat!$I$11:$I$19999,$C747,Xuat!$K$11:$K$19999)</f>
        <v>0</v>
      </c>
      <c r="L747" s="57">
        <f t="shared" ref="L747:M747" si="1478">F747+H747-J747</f>
        <v>0</v>
      </c>
      <c r="M747" s="57">
        <f t="shared" si="1478"/>
        <v>0</v>
      </c>
      <c r="N747" s="57">
        <f t="shared" ref="N747:O747" si="1479">F747+H747</f>
        <v>0</v>
      </c>
      <c r="O747" s="57">
        <f t="shared" si="1479"/>
        <v>0</v>
      </c>
      <c r="P747" s="58" t="str">
        <f t="shared" si="5"/>
        <v/>
      </c>
      <c r="Q747" s="57">
        <f t="shared" si="6"/>
        <v>0</v>
      </c>
      <c r="R747" s="49"/>
      <c r="S747" s="50"/>
      <c r="T747" s="50"/>
      <c r="U747" s="50"/>
      <c r="V747" s="50"/>
      <c r="W747" s="50"/>
      <c r="X747" s="50"/>
      <c r="Y747" s="50"/>
      <c r="Z747" s="50"/>
      <c r="AA747" s="50"/>
    </row>
    <row r="748" ht="18.75" customHeight="1">
      <c r="A748" s="41"/>
      <c r="B748" s="52"/>
      <c r="C748" s="53"/>
      <c r="D748" s="54" t="str">
        <f t="shared" si="204"/>
        <v/>
      </c>
      <c r="E748" s="55" t="str">
        <f t="shared" si="205"/>
        <v/>
      </c>
      <c r="F748" s="56"/>
      <c r="G748" s="56"/>
      <c r="H748" s="57">
        <f>SUMIF('Nhập'!$J$11:$J$19999,$C748,'Nhập'!$M$11:$M$19999)</f>
        <v>0</v>
      </c>
      <c r="I748" s="57">
        <f>SUMIF('Nhập'!$J$11:$J$19999,$C748,'Nhập'!$O$11:$O$19999)</f>
        <v>0</v>
      </c>
      <c r="J748" s="57">
        <f>SUMIF(Xuat!$I$11:$I$19999,$C748,Xuat!$K$11:$K$19999)</f>
        <v>0</v>
      </c>
      <c r="K748" s="57">
        <f>SUMIF(Xuat!$I$11:$I$19999,$C748,Xuat!$K$11:$K$19999)</f>
        <v>0</v>
      </c>
      <c r="L748" s="57">
        <f t="shared" ref="L748:M748" si="1480">F748+H748-J748</f>
        <v>0</v>
      </c>
      <c r="M748" s="57">
        <f t="shared" si="1480"/>
        <v>0</v>
      </c>
      <c r="N748" s="57">
        <f t="shared" ref="N748:O748" si="1481">F748+H748</f>
        <v>0</v>
      </c>
      <c r="O748" s="57">
        <f t="shared" si="1481"/>
        <v>0</v>
      </c>
      <c r="P748" s="58" t="str">
        <f t="shared" si="5"/>
        <v/>
      </c>
      <c r="Q748" s="57">
        <f t="shared" si="6"/>
        <v>0</v>
      </c>
      <c r="R748" s="49"/>
      <c r="S748" s="50"/>
      <c r="T748" s="50"/>
      <c r="U748" s="50"/>
      <c r="V748" s="50"/>
      <c r="W748" s="50"/>
      <c r="X748" s="50"/>
      <c r="Y748" s="50"/>
      <c r="Z748" s="50"/>
      <c r="AA748" s="50"/>
    </row>
    <row r="749" ht="18.75" customHeight="1">
      <c r="A749" s="41"/>
      <c r="B749" s="52"/>
      <c r="C749" s="53"/>
      <c r="D749" s="54" t="str">
        <f t="shared" si="204"/>
        <v/>
      </c>
      <c r="E749" s="55" t="str">
        <f t="shared" si="205"/>
        <v/>
      </c>
      <c r="F749" s="56"/>
      <c r="G749" s="56"/>
      <c r="H749" s="57">
        <f>SUMIF('Nhập'!$J$11:$J$19999,$C749,'Nhập'!$M$11:$M$19999)</f>
        <v>0</v>
      </c>
      <c r="I749" s="57">
        <f>SUMIF('Nhập'!$J$11:$J$19999,$C749,'Nhập'!$O$11:$O$19999)</f>
        <v>0</v>
      </c>
      <c r="J749" s="57">
        <f>SUMIF(Xuat!$I$11:$I$19999,$C749,Xuat!$K$11:$K$19999)</f>
        <v>0</v>
      </c>
      <c r="K749" s="57">
        <f>SUMIF(Xuat!$I$11:$I$19999,$C749,Xuat!$K$11:$K$19999)</f>
        <v>0</v>
      </c>
      <c r="L749" s="57">
        <f t="shared" ref="L749:M749" si="1482">F749+H749-J749</f>
        <v>0</v>
      </c>
      <c r="M749" s="57">
        <f t="shared" si="1482"/>
        <v>0</v>
      </c>
      <c r="N749" s="57">
        <f t="shared" ref="N749:O749" si="1483">F749+H749</f>
        <v>0</v>
      </c>
      <c r="O749" s="57">
        <f t="shared" si="1483"/>
        <v>0</v>
      </c>
      <c r="P749" s="58" t="str">
        <f t="shared" si="5"/>
        <v/>
      </c>
      <c r="Q749" s="57">
        <f t="shared" si="6"/>
        <v>0</v>
      </c>
      <c r="R749" s="49"/>
      <c r="S749" s="50"/>
      <c r="T749" s="50"/>
      <c r="U749" s="50"/>
      <c r="V749" s="50"/>
      <c r="W749" s="50"/>
      <c r="X749" s="50"/>
      <c r="Y749" s="50"/>
      <c r="Z749" s="50"/>
      <c r="AA749" s="50"/>
    </row>
    <row r="750" ht="18.75" customHeight="1">
      <c r="A750" s="41"/>
      <c r="B750" s="52"/>
      <c r="C750" s="53"/>
      <c r="D750" s="54" t="str">
        <f t="shared" si="204"/>
        <v/>
      </c>
      <c r="E750" s="55" t="str">
        <f t="shared" si="205"/>
        <v/>
      </c>
      <c r="F750" s="56"/>
      <c r="G750" s="56"/>
      <c r="H750" s="57">
        <f>SUMIF('Nhập'!$J$11:$J$19999,$C750,'Nhập'!$M$11:$M$19999)</f>
        <v>0</v>
      </c>
      <c r="I750" s="57">
        <f>SUMIF('Nhập'!$J$11:$J$19999,$C750,'Nhập'!$O$11:$O$19999)</f>
        <v>0</v>
      </c>
      <c r="J750" s="57">
        <f>SUMIF(Xuat!$I$11:$I$19999,$C750,Xuat!$K$11:$K$19999)</f>
        <v>0</v>
      </c>
      <c r="K750" s="57">
        <f>SUMIF(Xuat!$I$11:$I$19999,$C750,Xuat!$K$11:$K$19999)</f>
        <v>0</v>
      </c>
      <c r="L750" s="57">
        <f t="shared" ref="L750:M750" si="1484">F750+H750-J750</f>
        <v>0</v>
      </c>
      <c r="M750" s="57">
        <f t="shared" si="1484"/>
        <v>0</v>
      </c>
      <c r="N750" s="57">
        <f t="shared" ref="N750:O750" si="1485">F750+H750</f>
        <v>0</v>
      </c>
      <c r="O750" s="57">
        <f t="shared" si="1485"/>
        <v>0</v>
      </c>
      <c r="P750" s="58" t="str">
        <f t="shared" si="5"/>
        <v/>
      </c>
      <c r="Q750" s="57">
        <f t="shared" si="6"/>
        <v>0</v>
      </c>
      <c r="R750" s="49"/>
      <c r="S750" s="50"/>
      <c r="T750" s="50"/>
      <c r="U750" s="50"/>
      <c r="V750" s="50"/>
      <c r="W750" s="50"/>
      <c r="X750" s="50"/>
      <c r="Y750" s="50"/>
      <c r="Z750" s="50"/>
      <c r="AA750" s="50"/>
    </row>
    <row r="751" ht="18.75" customHeight="1">
      <c r="A751" s="41"/>
      <c r="B751" s="52"/>
      <c r="C751" s="53"/>
      <c r="D751" s="54" t="str">
        <f t="shared" si="204"/>
        <v/>
      </c>
      <c r="E751" s="55" t="str">
        <f t="shared" si="205"/>
        <v/>
      </c>
      <c r="F751" s="56"/>
      <c r="G751" s="56"/>
      <c r="H751" s="57">
        <f>SUMIF('Nhập'!$J$11:$J$19999,$C751,'Nhập'!$M$11:$M$19999)</f>
        <v>0</v>
      </c>
      <c r="I751" s="57">
        <f>SUMIF('Nhập'!$J$11:$J$19999,$C751,'Nhập'!$O$11:$O$19999)</f>
        <v>0</v>
      </c>
      <c r="J751" s="57">
        <f>SUMIF(Xuat!$I$11:$I$19999,$C751,Xuat!$K$11:$K$19999)</f>
        <v>0</v>
      </c>
      <c r="K751" s="57">
        <f>SUMIF(Xuat!$I$11:$I$19999,$C751,Xuat!$K$11:$K$19999)</f>
        <v>0</v>
      </c>
      <c r="L751" s="57">
        <f t="shared" ref="L751:M751" si="1486">F751+H751-J751</f>
        <v>0</v>
      </c>
      <c r="M751" s="57">
        <f t="shared" si="1486"/>
        <v>0</v>
      </c>
      <c r="N751" s="57">
        <f t="shared" ref="N751:O751" si="1487">F751+H751</f>
        <v>0</v>
      </c>
      <c r="O751" s="57">
        <f t="shared" si="1487"/>
        <v>0</v>
      </c>
      <c r="P751" s="58" t="str">
        <f t="shared" si="5"/>
        <v/>
      </c>
      <c r="Q751" s="57">
        <f t="shared" si="6"/>
        <v>0</v>
      </c>
      <c r="R751" s="49"/>
      <c r="S751" s="50"/>
      <c r="T751" s="50"/>
      <c r="U751" s="50"/>
      <c r="V751" s="50"/>
      <c r="W751" s="50"/>
      <c r="X751" s="50"/>
      <c r="Y751" s="50"/>
      <c r="Z751" s="50"/>
      <c r="AA751" s="50"/>
    </row>
    <row r="752" ht="18.75" customHeight="1">
      <c r="A752" s="41"/>
      <c r="B752" s="52"/>
      <c r="C752" s="53"/>
      <c r="D752" s="54" t="str">
        <f t="shared" si="204"/>
        <v/>
      </c>
      <c r="E752" s="55" t="str">
        <f t="shared" si="205"/>
        <v/>
      </c>
      <c r="F752" s="56"/>
      <c r="G752" s="56"/>
      <c r="H752" s="57">
        <f>SUMIF('Nhập'!$J$11:$J$19999,$C752,'Nhập'!$M$11:$M$19999)</f>
        <v>0</v>
      </c>
      <c r="I752" s="57">
        <f>SUMIF('Nhập'!$J$11:$J$19999,$C752,'Nhập'!$O$11:$O$19999)</f>
        <v>0</v>
      </c>
      <c r="J752" s="57">
        <f>SUMIF(Xuat!$I$11:$I$19999,$C752,Xuat!$K$11:$K$19999)</f>
        <v>0</v>
      </c>
      <c r="K752" s="57">
        <f>SUMIF(Xuat!$I$11:$I$19999,$C752,Xuat!$K$11:$K$19999)</f>
        <v>0</v>
      </c>
      <c r="L752" s="57">
        <f t="shared" ref="L752:M752" si="1488">F752+H752-J752</f>
        <v>0</v>
      </c>
      <c r="M752" s="57">
        <f t="shared" si="1488"/>
        <v>0</v>
      </c>
      <c r="N752" s="57">
        <f t="shared" ref="N752:O752" si="1489">F752+H752</f>
        <v>0</v>
      </c>
      <c r="O752" s="57">
        <f t="shared" si="1489"/>
        <v>0</v>
      </c>
      <c r="P752" s="58" t="str">
        <f t="shared" si="5"/>
        <v/>
      </c>
      <c r="Q752" s="57">
        <f t="shared" si="6"/>
        <v>0</v>
      </c>
      <c r="R752" s="49"/>
      <c r="S752" s="50"/>
      <c r="T752" s="50"/>
      <c r="U752" s="50"/>
      <c r="V752" s="50"/>
      <c r="W752" s="50"/>
      <c r="X752" s="50"/>
      <c r="Y752" s="50"/>
      <c r="Z752" s="50"/>
      <c r="AA752" s="50"/>
    </row>
    <row r="753" ht="18.75" customHeight="1">
      <c r="A753" s="41"/>
      <c r="B753" s="52"/>
      <c r="C753" s="53"/>
      <c r="D753" s="54" t="str">
        <f t="shared" si="204"/>
        <v/>
      </c>
      <c r="E753" s="55" t="str">
        <f t="shared" si="205"/>
        <v/>
      </c>
      <c r="F753" s="56"/>
      <c r="G753" s="56"/>
      <c r="H753" s="57">
        <f>SUMIF('Nhập'!$J$11:$J$19999,$C753,'Nhập'!$M$11:$M$19999)</f>
        <v>0</v>
      </c>
      <c r="I753" s="57">
        <f>SUMIF('Nhập'!$J$11:$J$19999,$C753,'Nhập'!$O$11:$O$19999)</f>
        <v>0</v>
      </c>
      <c r="J753" s="57">
        <f>SUMIF(Xuat!$I$11:$I$19999,$C753,Xuat!$K$11:$K$19999)</f>
        <v>0</v>
      </c>
      <c r="K753" s="57">
        <f>SUMIF(Xuat!$I$11:$I$19999,$C753,Xuat!$K$11:$K$19999)</f>
        <v>0</v>
      </c>
      <c r="L753" s="57">
        <f t="shared" ref="L753:M753" si="1490">F753+H753-J753</f>
        <v>0</v>
      </c>
      <c r="M753" s="57">
        <f t="shared" si="1490"/>
        <v>0</v>
      </c>
      <c r="N753" s="57">
        <f t="shared" ref="N753:O753" si="1491">F753+H753</f>
        <v>0</v>
      </c>
      <c r="O753" s="57">
        <f t="shared" si="1491"/>
        <v>0</v>
      </c>
      <c r="P753" s="58" t="str">
        <f t="shared" si="5"/>
        <v/>
      </c>
      <c r="Q753" s="57">
        <f t="shared" si="6"/>
        <v>0</v>
      </c>
      <c r="R753" s="49"/>
      <c r="S753" s="50"/>
      <c r="T753" s="50"/>
      <c r="U753" s="50"/>
      <c r="V753" s="50"/>
      <c r="W753" s="50"/>
      <c r="X753" s="50"/>
      <c r="Y753" s="50"/>
      <c r="Z753" s="50"/>
      <c r="AA753" s="50"/>
    </row>
    <row r="754" ht="18.75" customHeight="1">
      <c r="A754" s="41"/>
      <c r="B754" s="52"/>
      <c r="C754" s="53"/>
      <c r="D754" s="54" t="str">
        <f t="shared" si="204"/>
        <v/>
      </c>
      <c r="E754" s="55" t="str">
        <f t="shared" si="205"/>
        <v/>
      </c>
      <c r="F754" s="56"/>
      <c r="G754" s="56"/>
      <c r="H754" s="57">
        <f>SUMIF('Nhập'!$J$11:$J$19999,$C754,'Nhập'!$M$11:$M$19999)</f>
        <v>0</v>
      </c>
      <c r="I754" s="57">
        <f>SUMIF('Nhập'!$J$11:$J$19999,$C754,'Nhập'!$O$11:$O$19999)</f>
        <v>0</v>
      </c>
      <c r="J754" s="57">
        <f>SUMIF(Xuat!$I$11:$I$19999,$C754,Xuat!$K$11:$K$19999)</f>
        <v>0</v>
      </c>
      <c r="K754" s="57">
        <f>SUMIF(Xuat!$I$11:$I$19999,$C754,Xuat!$K$11:$K$19999)</f>
        <v>0</v>
      </c>
      <c r="L754" s="57">
        <f t="shared" ref="L754:M754" si="1492">F754+H754-J754</f>
        <v>0</v>
      </c>
      <c r="M754" s="57">
        <f t="shared" si="1492"/>
        <v>0</v>
      </c>
      <c r="N754" s="57">
        <f t="shared" ref="N754:O754" si="1493">F754+H754</f>
        <v>0</v>
      </c>
      <c r="O754" s="57">
        <f t="shared" si="1493"/>
        <v>0</v>
      </c>
      <c r="P754" s="58" t="str">
        <f t="shared" si="5"/>
        <v/>
      </c>
      <c r="Q754" s="57">
        <f t="shared" si="6"/>
        <v>0</v>
      </c>
      <c r="R754" s="49"/>
      <c r="S754" s="50"/>
      <c r="T754" s="50"/>
      <c r="U754" s="50"/>
      <c r="V754" s="50"/>
      <c r="W754" s="50"/>
      <c r="X754" s="50"/>
      <c r="Y754" s="50"/>
      <c r="Z754" s="50"/>
      <c r="AA754" s="50"/>
    </row>
    <row r="755" ht="18.75" customHeight="1">
      <c r="A755" s="41"/>
      <c r="B755" s="52"/>
      <c r="C755" s="53"/>
      <c r="D755" s="54" t="str">
        <f t="shared" si="204"/>
        <v/>
      </c>
      <c r="E755" s="55" t="str">
        <f t="shared" si="205"/>
        <v/>
      </c>
      <c r="F755" s="56"/>
      <c r="G755" s="56"/>
      <c r="H755" s="57">
        <f>SUMIF('Nhập'!$J$11:$J$19999,$C755,'Nhập'!$M$11:$M$19999)</f>
        <v>0</v>
      </c>
      <c r="I755" s="57">
        <f>SUMIF('Nhập'!$J$11:$J$19999,$C755,'Nhập'!$O$11:$O$19999)</f>
        <v>0</v>
      </c>
      <c r="J755" s="57">
        <f>SUMIF(Xuat!$I$11:$I$19999,$C755,Xuat!$K$11:$K$19999)</f>
        <v>0</v>
      </c>
      <c r="K755" s="57">
        <f>SUMIF(Xuat!$I$11:$I$19999,$C755,Xuat!$K$11:$K$19999)</f>
        <v>0</v>
      </c>
      <c r="L755" s="57">
        <f t="shared" ref="L755:M755" si="1494">F755+H755-J755</f>
        <v>0</v>
      </c>
      <c r="M755" s="57">
        <f t="shared" si="1494"/>
        <v>0</v>
      </c>
      <c r="N755" s="57">
        <f t="shared" ref="N755:O755" si="1495">F755+H755</f>
        <v>0</v>
      </c>
      <c r="O755" s="57">
        <f t="shared" si="1495"/>
        <v>0</v>
      </c>
      <c r="P755" s="58" t="str">
        <f t="shared" si="5"/>
        <v/>
      </c>
      <c r="Q755" s="57">
        <f t="shared" si="6"/>
        <v>0</v>
      </c>
      <c r="R755" s="49"/>
      <c r="S755" s="50"/>
      <c r="T755" s="50"/>
      <c r="U755" s="50"/>
      <c r="V755" s="50"/>
      <c r="W755" s="50"/>
      <c r="X755" s="50"/>
      <c r="Y755" s="50"/>
      <c r="Z755" s="50"/>
      <c r="AA755" s="50"/>
    </row>
    <row r="756" ht="18.75" customHeight="1">
      <c r="A756" s="41"/>
      <c r="B756" s="52"/>
      <c r="C756" s="53"/>
      <c r="D756" s="54" t="str">
        <f t="shared" si="204"/>
        <v/>
      </c>
      <c r="E756" s="55" t="str">
        <f t="shared" si="205"/>
        <v/>
      </c>
      <c r="F756" s="56"/>
      <c r="G756" s="56"/>
      <c r="H756" s="57">
        <f>SUMIF('Nhập'!$J$11:$J$19999,$C756,'Nhập'!$M$11:$M$19999)</f>
        <v>0</v>
      </c>
      <c r="I756" s="57">
        <f>SUMIF('Nhập'!$J$11:$J$19999,$C756,'Nhập'!$O$11:$O$19999)</f>
        <v>0</v>
      </c>
      <c r="J756" s="57">
        <f>SUMIF(Xuat!$I$11:$I$19999,$C756,Xuat!$K$11:$K$19999)</f>
        <v>0</v>
      </c>
      <c r="K756" s="57">
        <f>SUMIF(Xuat!$I$11:$I$19999,$C756,Xuat!$K$11:$K$19999)</f>
        <v>0</v>
      </c>
      <c r="L756" s="57">
        <f t="shared" ref="L756:M756" si="1496">F756+H756-J756</f>
        <v>0</v>
      </c>
      <c r="M756" s="57">
        <f t="shared" si="1496"/>
        <v>0</v>
      </c>
      <c r="N756" s="57">
        <f t="shared" ref="N756:O756" si="1497">F756+H756</f>
        <v>0</v>
      </c>
      <c r="O756" s="57">
        <f t="shared" si="1497"/>
        <v>0</v>
      </c>
      <c r="P756" s="58" t="str">
        <f t="shared" si="5"/>
        <v/>
      </c>
      <c r="Q756" s="57">
        <f t="shared" si="6"/>
        <v>0</v>
      </c>
      <c r="R756" s="49"/>
      <c r="S756" s="50"/>
      <c r="T756" s="50"/>
      <c r="U756" s="50"/>
      <c r="V756" s="50"/>
      <c r="W756" s="50"/>
      <c r="X756" s="50"/>
      <c r="Y756" s="50"/>
      <c r="Z756" s="50"/>
      <c r="AA756" s="50"/>
    </row>
    <row r="757" ht="18.75" customHeight="1">
      <c r="A757" s="41"/>
      <c r="B757" s="52"/>
      <c r="C757" s="53"/>
      <c r="D757" s="54" t="str">
        <f t="shared" si="204"/>
        <v/>
      </c>
      <c r="E757" s="55" t="str">
        <f t="shared" si="205"/>
        <v/>
      </c>
      <c r="F757" s="56"/>
      <c r="G757" s="56"/>
      <c r="H757" s="57">
        <f>SUMIF('Nhập'!$J$11:$J$19999,$C757,'Nhập'!$M$11:$M$19999)</f>
        <v>0</v>
      </c>
      <c r="I757" s="57">
        <f>SUMIF('Nhập'!$J$11:$J$19999,$C757,'Nhập'!$O$11:$O$19999)</f>
        <v>0</v>
      </c>
      <c r="J757" s="57">
        <f>SUMIF(Xuat!$I$11:$I$19999,$C757,Xuat!$K$11:$K$19999)</f>
        <v>0</v>
      </c>
      <c r="K757" s="57">
        <f>SUMIF(Xuat!$I$11:$I$19999,$C757,Xuat!$K$11:$K$19999)</f>
        <v>0</v>
      </c>
      <c r="L757" s="57">
        <f t="shared" ref="L757:M757" si="1498">F757+H757-J757</f>
        <v>0</v>
      </c>
      <c r="M757" s="57">
        <f t="shared" si="1498"/>
        <v>0</v>
      </c>
      <c r="N757" s="57">
        <f t="shared" ref="N757:O757" si="1499">F757+H757</f>
        <v>0</v>
      </c>
      <c r="O757" s="57">
        <f t="shared" si="1499"/>
        <v>0</v>
      </c>
      <c r="P757" s="58" t="str">
        <f t="shared" si="5"/>
        <v/>
      </c>
      <c r="Q757" s="57">
        <f t="shared" si="6"/>
        <v>0</v>
      </c>
      <c r="R757" s="49"/>
      <c r="S757" s="50"/>
      <c r="T757" s="50"/>
      <c r="U757" s="50"/>
      <c r="V757" s="50"/>
      <c r="W757" s="50"/>
      <c r="X757" s="50"/>
      <c r="Y757" s="50"/>
      <c r="Z757" s="50"/>
      <c r="AA757" s="50"/>
    </row>
    <row r="758" ht="18.75" customHeight="1">
      <c r="A758" s="41"/>
      <c r="B758" s="52"/>
      <c r="C758" s="53"/>
      <c r="D758" s="54" t="str">
        <f t="shared" si="204"/>
        <v/>
      </c>
      <c r="E758" s="55" t="str">
        <f t="shared" si="205"/>
        <v/>
      </c>
      <c r="F758" s="56"/>
      <c r="G758" s="56"/>
      <c r="H758" s="57">
        <f>SUMIF('Nhập'!$J$11:$J$19999,$C758,'Nhập'!$M$11:$M$19999)</f>
        <v>0</v>
      </c>
      <c r="I758" s="57">
        <f>SUMIF('Nhập'!$J$11:$J$19999,$C758,'Nhập'!$O$11:$O$19999)</f>
        <v>0</v>
      </c>
      <c r="J758" s="57">
        <f>SUMIF(Xuat!$I$11:$I$19999,$C758,Xuat!$K$11:$K$19999)</f>
        <v>0</v>
      </c>
      <c r="K758" s="57">
        <f>SUMIF(Xuat!$I$11:$I$19999,$C758,Xuat!$K$11:$K$19999)</f>
        <v>0</v>
      </c>
      <c r="L758" s="57">
        <f t="shared" ref="L758:M758" si="1500">F758+H758-J758</f>
        <v>0</v>
      </c>
      <c r="M758" s="57">
        <f t="shared" si="1500"/>
        <v>0</v>
      </c>
      <c r="N758" s="57">
        <f t="shared" ref="N758:O758" si="1501">F758+H758</f>
        <v>0</v>
      </c>
      <c r="O758" s="57">
        <f t="shared" si="1501"/>
        <v>0</v>
      </c>
      <c r="P758" s="58" t="str">
        <f t="shared" si="5"/>
        <v/>
      </c>
      <c r="Q758" s="57">
        <f t="shared" si="6"/>
        <v>0</v>
      </c>
      <c r="R758" s="49"/>
      <c r="S758" s="50"/>
      <c r="T758" s="50"/>
      <c r="U758" s="50"/>
      <c r="V758" s="50"/>
      <c r="W758" s="50"/>
      <c r="X758" s="50"/>
      <c r="Y758" s="50"/>
      <c r="Z758" s="50"/>
      <c r="AA758" s="50"/>
    </row>
    <row r="759" ht="18.75" customHeight="1">
      <c r="A759" s="41"/>
      <c r="B759" s="52"/>
      <c r="C759" s="53"/>
      <c r="D759" s="54" t="str">
        <f t="shared" si="204"/>
        <v/>
      </c>
      <c r="E759" s="55" t="str">
        <f t="shared" si="205"/>
        <v/>
      </c>
      <c r="F759" s="56"/>
      <c r="G759" s="56"/>
      <c r="H759" s="57">
        <f>SUMIF('Nhập'!$J$11:$J$19999,$C759,'Nhập'!$M$11:$M$19999)</f>
        <v>0</v>
      </c>
      <c r="I759" s="57">
        <f>SUMIF('Nhập'!$J$11:$J$19999,$C759,'Nhập'!$O$11:$O$19999)</f>
        <v>0</v>
      </c>
      <c r="J759" s="57">
        <f>SUMIF(Xuat!$I$11:$I$19999,$C759,Xuat!$K$11:$K$19999)</f>
        <v>0</v>
      </c>
      <c r="K759" s="57">
        <f>SUMIF(Xuat!$I$11:$I$19999,$C759,Xuat!$K$11:$K$19999)</f>
        <v>0</v>
      </c>
      <c r="L759" s="57">
        <f t="shared" ref="L759:M759" si="1502">F759+H759-J759</f>
        <v>0</v>
      </c>
      <c r="M759" s="57">
        <f t="shared" si="1502"/>
        <v>0</v>
      </c>
      <c r="N759" s="57">
        <f t="shared" ref="N759:O759" si="1503">F759+H759</f>
        <v>0</v>
      </c>
      <c r="O759" s="57">
        <f t="shared" si="1503"/>
        <v>0</v>
      </c>
      <c r="P759" s="58" t="str">
        <f t="shared" si="5"/>
        <v/>
      </c>
      <c r="Q759" s="57">
        <f t="shared" si="6"/>
        <v>0</v>
      </c>
      <c r="R759" s="49"/>
      <c r="S759" s="50"/>
      <c r="T759" s="50"/>
      <c r="U759" s="50"/>
      <c r="V759" s="50"/>
      <c r="W759" s="50"/>
      <c r="X759" s="50"/>
      <c r="Y759" s="50"/>
      <c r="Z759" s="50"/>
      <c r="AA759" s="50"/>
    </row>
    <row r="760" ht="18.75" customHeight="1">
      <c r="A760" s="41"/>
      <c r="B760" s="52"/>
      <c r="C760" s="53"/>
      <c r="D760" s="54" t="str">
        <f t="shared" si="204"/>
        <v/>
      </c>
      <c r="E760" s="55" t="str">
        <f t="shared" si="205"/>
        <v/>
      </c>
      <c r="F760" s="56"/>
      <c r="G760" s="56"/>
      <c r="H760" s="57">
        <f>SUMIF('Nhập'!$J$11:$J$19999,$C760,'Nhập'!$M$11:$M$19999)</f>
        <v>0</v>
      </c>
      <c r="I760" s="57">
        <f>SUMIF('Nhập'!$J$11:$J$19999,$C760,'Nhập'!$O$11:$O$19999)</f>
        <v>0</v>
      </c>
      <c r="J760" s="57">
        <f>SUMIF(Xuat!$I$11:$I$19999,$C760,Xuat!$K$11:$K$19999)</f>
        <v>0</v>
      </c>
      <c r="K760" s="57">
        <f>SUMIF(Xuat!$I$11:$I$19999,$C760,Xuat!$K$11:$K$19999)</f>
        <v>0</v>
      </c>
      <c r="L760" s="57">
        <f t="shared" ref="L760:M760" si="1504">F760+H760-J760</f>
        <v>0</v>
      </c>
      <c r="M760" s="57">
        <f t="shared" si="1504"/>
        <v>0</v>
      </c>
      <c r="N760" s="57">
        <f t="shared" ref="N760:O760" si="1505">F760+H760</f>
        <v>0</v>
      </c>
      <c r="O760" s="57">
        <f t="shared" si="1505"/>
        <v>0</v>
      </c>
      <c r="P760" s="58" t="str">
        <f t="shared" si="5"/>
        <v/>
      </c>
      <c r="Q760" s="57">
        <f t="shared" si="6"/>
        <v>0</v>
      </c>
      <c r="R760" s="49"/>
      <c r="S760" s="50"/>
      <c r="T760" s="50"/>
      <c r="U760" s="50"/>
      <c r="V760" s="50"/>
      <c r="W760" s="50"/>
      <c r="X760" s="50"/>
      <c r="Y760" s="50"/>
      <c r="Z760" s="50"/>
      <c r="AA760" s="50"/>
    </row>
    <row r="761" ht="18.75" customHeight="1">
      <c r="A761" s="41"/>
      <c r="B761" s="52"/>
      <c r="C761" s="53"/>
      <c r="D761" s="54" t="str">
        <f t="shared" si="204"/>
        <v/>
      </c>
      <c r="E761" s="55" t="str">
        <f t="shared" si="205"/>
        <v/>
      </c>
      <c r="F761" s="56"/>
      <c r="G761" s="56"/>
      <c r="H761" s="57">
        <f>SUMIF('Nhập'!$J$11:$J$19999,$C761,'Nhập'!$M$11:$M$19999)</f>
        <v>0</v>
      </c>
      <c r="I761" s="57">
        <f>SUMIF('Nhập'!$J$11:$J$19999,$C761,'Nhập'!$O$11:$O$19999)</f>
        <v>0</v>
      </c>
      <c r="J761" s="57">
        <f>SUMIF(Xuat!$I$11:$I$19999,$C761,Xuat!$K$11:$K$19999)</f>
        <v>0</v>
      </c>
      <c r="K761" s="57">
        <f>SUMIF(Xuat!$I$11:$I$19999,$C761,Xuat!$K$11:$K$19999)</f>
        <v>0</v>
      </c>
      <c r="L761" s="57">
        <f t="shared" ref="L761:M761" si="1506">F761+H761-J761</f>
        <v>0</v>
      </c>
      <c r="M761" s="57">
        <f t="shared" si="1506"/>
        <v>0</v>
      </c>
      <c r="N761" s="57">
        <f t="shared" ref="N761:O761" si="1507">F761+H761</f>
        <v>0</v>
      </c>
      <c r="O761" s="57">
        <f t="shared" si="1507"/>
        <v>0</v>
      </c>
      <c r="P761" s="58" t="str">
        <f t="shared" si="5"/>
        <v/>
      </c>
      <c r="Q761" s="57">
        <f t="shared" si="6"/>
        <v>0</v>
      </c>
      <c r="R761" s="49"/>
      <c r="S761" s="50"/>
      <c r="T761" s="50"/>
      <c r="U761" s="50"/>
      <c r="V761" s="50"/>
      <c r="W761" s="50"/>
      <c r="X761" s="50"/>
      <c r="Y761" s="50"/>
      <c r="Z761" s="50"/>
      <c r="AA761" s="50"/>
    </row>
    <row r="762" ht="18.75" customHeight="1">
      <c r="A762" s="41"/>
      <c r="B762" s="52"/>
      <c r="C762" s="53"/>
      <c r="D762" s="54" t="str">
        <f t="shared" si="204"/>
        <v/>
      </c>
      <c r="E762" s="55" t="str">
        <f t="shared" si="205"/>
        <v/>
      </c>
      <c r="F762" s="56"/>
      <c r="G762" s="56"/>
      <c r="H762" s="57">
        <f>SUMIF('Nhập'!$J$11:$J$19999,$C762,'Nhập'!$M$11:$M$19999)</f>
        <v>0</v>
      </c>
      <c r="I762" s="57">
        <f>SUMIF('Nhập'!$J$11:$J$19999,$C762,'Nhập'!$O$11:$O$19999)</f>
        <v>0</v>
      </c>
      <c r="J762" s="57">
        <f>SUMIF(Xuat!$I$11:$I$19999,$C762,Xuat!$K$11:$K$19999)</f>
        <v>0</v>
      </c>
      <c r="K762" s="57">
        <f>SUMIF(Xuat!$I$11:$I$19999,$C762,Xuat!$K$11:$K$19999)</f>
        <v>0</v>
      </c>
      <c r="L762" s="57">
        <f t="shared" ref="L762:M762" si="1508">F762+H762-J762</f>
        <v>0</v>
      </c>
      <c r="M762" s="57">
        <f t="shared" si="1508"/>
        <v>0</v>
      </c>
      <c r="N762" s="57">
        <f t="shared" ref="N762:O762" si="1509">F762+H762</f>
        <v>0</v>
      </c>
      <c r="O762" s="57">
        <f t="shared" si="1509"/>
        <v>0</v>
      </c>
      <c r="P762" s="58" t="str">
        <f t="shared" si="5"/>
        <v/>
      </c>
      <c r="Q762" s="57">
        <f t="shared" si="6"/>
        <v>0</v>
      </c>
      <c r="R762" s="49"/>
      <c r="S762" s="50"/>
      <c r="T762" s="50"/>
      <c r="U762" s="50"/>
      <c r="V762" s="50"/>
      <c r="W762" s="50"/>
      <c r="X762" s="50"/>
      <c r="Y762" s="50"/>
      <c r="Z762" s="50"/>
      <c r="AA762" s="50"/>
    </row>
    <row r="763" ht="18.75" customHeight="1">
      <c r="A763" s="41"/>
      <c r="B763" s="52"/>
      <c r="C763" s="53"/>
      <c r="D763" s="54" t="str">
        <f t="shared" si="204"/>
        <v/>
      </c>
      <c r="E763" s="55" t="str">
        <f t="shared" si="205"/>
        <v/>
      </c>
      <c r="F763" s="56"/>
      <c r="G763" s="56"/>
      <c r="H763" s="57">
        <f>SUMIF('Nhập'!$J$11:$J$19999,$C763,'Nhập'!$M$11:$M$19999)</f>
        <v>0</v>
      </c>
      <c r="I763" s="57">
        <f>SUMIF('Nhập'!$J$11:$J$19999,$C763,'Nhập'!$O$11:$O$19999)</f>
        <v>0</v>
      </c>
      <c r="J763" s="57">
        <f>SUMIF(Xuat!$I$11:$I$19999,$C763,Xuat!$K$11:$K$19999)</f>
        <v>0</v>
      </c>
      <c r="K763" s="57">
        <f>SUMIF(Xuat!$I$11:$I$19999,$C763,Xuat!$K$11:$K$19999)</f>
        <v>0</v>
      </c>
      <c r="L763" s="57">
        <f t="shared" ref="L763:M763" si="1510">F763+H763-J763</f>
        <v>0</v>
      </c>
      <c r="M763" s="57">
        <f t="shared" si="1510"/>
        <v>0</v>
      </c>
      <c r="N763" s="57">
        <f t="shared" ref="N763:O763" si="1511">F763+H763</f>
        <v>0</v>
      </c>
      <c r="O763" s="57">
        <f t="shared" si="1511"/>
        <v>0</v>
      </c>
      <c r="P763" s="58" t="str">
        <f t="shared" si="5"/>
        <v/>
      </c>
      <c r="Q763" s="57">
        <f t="shared" si="6"/>
        <v>0</v>
      </c>
      <c r="R763" s="49"/>
      <c r="S763" s="50"/>
      <c r="T763" s="50"/>
      <c r="U763" s="50"/>
      <c r="V763" s="50"/>
      <c r="W763" s="50"/>
      <c r="X763" s="50"/>
      <c r="Y763" s="50"/>
      <c r="Z763" s="50"/>
      <c r="AA763" s="50"/>
    </row>
    <row r="764" ht="18.75" customHeight="1">
      <c r="A764" s="41"/>
      <c r="B764" s="52"/>
      <c r="C764" s="53"/>
      <c r="D764" s="54" t="str">
        <f t="shared" si="204"/>
        <v/>
      </c>
      <c r="E764" s="55" t="str">
        <f t="shared" si="205"/>
        <v/>
      </c>
      <c r="F764" s="56"/>
      <c r="G764" s="56"/>
      <c r="H764" s="57">
        <f>SUMIF('Nhập'!$J$11:$J$19999,$C764,'Nhập'!$M$11:$M$19999)</f>
        <v>0</v>
      </c>
      <c r="I764" s="57">
        <f>SUMIF('Nhập'!$J$11:$J$19999,$C764,'Nhập'!$O$11:$O$19999)</f>
        <v>0</v>
      </c>
      <c r="J764" s="57">
        <f>SUMIF(Xuat!$I$11:$I$19999,$C764,Xuat!$K$11:$K$19999)</f>
        <v>0</v>
      </c>
      <c r="K764" s="57">
        <f>SUMIF(Xuat!$I$11:$I$19999,$C764,Xuat!$K$11:$K$19999)</f>
        <v>0</v>
      </c>
      <c r="L764" s="57">
        <f t="shared" ref="L764:M764" si="1512">F764+H764-J764</f>
        <v>0</v>
      </c>
      <c r="M764" s="57">
        <f t="shared" si="1512"/>
        <v>0</v>
      </c>
      <c r="N764" s="57">
        <f t="shared" ref="N764:O764" si="1513">F764+H764</f>
        <v>0</v>
      </c>
      <c r="O764" s="57">
        <f t="shared" si="1513"/>
        <v>0</v>
      </c>
      <c r="P764" s="58" t="str">
        <f t="shared" si="5"/>
        <v/>
      </c>
      <c r="Q764" s="57">
        <f t="shared" si="6"/>
        <v>0</v>
      </c>
      <c r="R764" s="49"/>
      <c r="S764" s="50"/>
      <c r="T764" s="50"/>
      <c r="U764" s="50"/>
      <c r="V764" s="50"/>
      <c r="W764" s="50"/>
      <c r="X764" s="50"/>
      <c r="Y764" s="50"/>
      <c r="Z764" s="50"/>
      <c r="AA764" s="50"/>
    </row>
    <row r="765" ht="18.75" customHeight="1">
      <c r="A765" s="41"/>
      <c r="B765" s="52"/>
      <c r="C765" s="53"/>
      <c r="D765" s="54" t="str">
        <f t="shared" si="204"/>
        <v/>
      </c>
      <c r="E765" s="55" t="str">
        <f t="shared" si="205"/>
        <v/>
      </c>
      <c r="F765" s="56"/>
      <c r="G765" s="56"/>
      <c r="H765" s="57">
        <f>SUMIF('Nhập'!$J$11:$J$19999,$C765,'Nhập'!$M$11:$M$19999)</f>
        <v>0</v>
      </c>
      <c r="I765" s="57">
        <f>SUMIF('Nhập'!$J$11:$J$19999,$C765,'Nhập'!$O$11:$O$19999)</f>
        <v>0</v>
      </c>
      <c r="J765" s="57">
        <f>SUMIF(Xuat!$I$11:$I$19999,$C765,Xuat!$K$11:$K$19999)</f>
        <v>0</v>
      </c>
      <c r="K765" s="57">
        <f>SUMIF(Xuat!$I$11:$I$19999,$C765,Xuat!$K$11:$K$19999)</f>
        <v>0</v>
      </c>
      <c r="L765" s="57">
        <f t="shared" ref="L765:M765" si="1514">F765+H765-J765</f>
        <v>0</v>
      </c>
      <c r="M765" s="57">
        <f t="shared" si="1514"/>
        <v>0</v>
      </c>
      <c r="N765" s="57">
        <f t="shared" ref="N765:O765" si="1515">F765+H765</f>
        <v>0</v>
      </c>
      <c r="O765" s="57">
        <f t="shared" si="1515"/>
        <v>0</v>
      </c>
      <c r="P765" s="58" t="str">
        <f t="shared" si="5"/>
        <v/>
      </c>
      <c r="Q765" s="57">
        <f t="shared" si="6"/>
        <v>0</v>
      </c>
      <c r="R765" s="49"/>
      <c r="S765" s="50"/>
      <c r="T765" s="50"/>
      <c r="U765" s="50"/>
      <c r="V765" s="50"/>
      <c r="W765" s="50"/>
      <c r="X765" s="50"/>
      <c r="Y765" s="50"/>
      <c r="Z765" s="50"/>
      <c r="AA765" s="50"/>
    </row>
    <row r="766" ht="18.75" customHeight="1">
      <c r="A766" s="41"/>
      <c r="B766" s="52"/>
      <c r="C766" s="53"/>
      <c r="D766" s="54" t="str">
        <f t="shared" si="204"/>
        <v/>
      </c>
      <c r="E766" s="55" t="str">
        <f t="shared" si="205"/>
        <v/>
      </c>
      <c r="F766" s="56"/>
      <c r="G766" s="56"/>
      <c r="H766" s="57">
        <f>SUMIF('Nhập'!$J$11:$J$19999,$C766,'Nhập'!$M$11:$M$19999)</f>
        <v>0</v>
      </c>
      <c r="I766" s="57">
        <f>SUMIF('Nhập'!$J$11:$J$19999,$C766,'Nhập'!$O$11:$O$19999)</f>
        <v>0</v>
      </c>
      <c r="J766" s="57">
        <f>SUMIF(Xuat!$I$11:$I$19999,$C766,Xuat!$K$11:$K$19999)</f>
        <v>0</v>
      </c>
      <c r="K766" s="57">
        <f>SUMIF(Xuat!$I$11:$I$19999,$C766,Xuat!$K$11:$K$19999)</f>
        <v>0</v>
      </c>
      <c r="L766" s="57">
        <f t="shared" ref="L766:M766" si="1516">F766+H766-J766</f>
        <v>0</v>
      </c>
      <c r="M766" s="57">
        <f t="shared" si="1516"/>
        <v>0</v>
      </c>
      <c r="N766" s="57">
        <f t="shared" ref="N766:O766" si="1517">F766+H766</f>
        <v>0</v>
      </c>
      <c r="O766" s="57">
        <f t="shared" si="1517"/>
        <v>0</v>
      </c>
      <c r="P766" s="58" t="str">
        <f t="shared" si="5"/>
        <v/>
      </c>
      <c r="Q766" s="57">
        <f t="shared" si="6"/>
        <v>0</v>
      </c>
      <c r="R766" s="49"/>
      <c r="S766" s="50"/>
      <c r="T766" s="50"/>
      <c r="U766" s="50"/>
      <c r="V766" s="50"/>
      <c r="W766" s="50"/>
      <c r="X766" s="50"/>
      <c r="Y766" s="50"/>
      <c r="Z766" s="50"/>
      <c r="AA766" s="50"/>
    </row>
    <row r="767" ht="18.75" customHeight="1">
      <c r="A767" s="41"/>
      <c r="B767" s="52"/>
      <c r="C767" s="53"/>
      <c r="D767" s="54" t="str">
        <f t="shared" si="204"/>
        <v/>
      </c>
      <c r="E767" s="55" t="str">
        <f t="shared" si="205"/>
        <v/>
      </c>
      <c r="F767" s="56"/>
      <c r="G767" s="56"/>
      <c r="H767" s="57">
        <f>SUMIF('Nhập'!$J$11:$J$19999,$C767,'Nhập'!$M$11:$M$19999)</f>
        <v>0</v>
      </c>
      <c r="I767" s="57">
        <f>SUMIF('Nhập'!$J$11:$J$19999,$C767,'Nhập'!$O$11:$O$19999)</f>
        <v>0</v>
      </c>
      <c r="J767" s="57">
        <f>SUMIF(Xuat!$I$11:$I$19999,$C767,Xuat!$K$11:$K$19999)</f>
        <v>0</v>
      </c>
      <c r="K767" s="57">
        <f>SUMIF(Xuat!$I$11:$I$19999,$C767,Xuat!$K$11:$K$19999)</f>
        <v>0</v>
      </c>
      <c r="L767" s="57">
        <f t="shared" ref="L767:M767" si="1518">F767+H767-J767</f>
        <v>0</v>
      </c>
      <c r="M767" s="57">
        <f t="shared" si="1518"/>
        <v>0</v>
      </c>
      <c r="N767" s="57">
        <f t="shared" ref="N767:O767" si="1519">F767+H767</f>
        <v>0</v>
      </c>
      <c r="O767" s="57">
        <f t="shared" si="1519"/>
        <v>0</v>
      </c>
      <c r="P767" s="58" t="str">
        <f t="shared" si="5"/>
        <v/>
      </c>
      <c r="Q767" s="57">
        <f t="shared" si="6"/>
        <v>0</v>
      </c>
      <c r="R767" s="49"/>
      <c r="S767" s="50"/>
      <c r="T767" s="50"/>
      <c r="U767" s="50"/>
      <c r="V767" s="50"/>
      <c r="W767" s="50"/>
      <c r="X767" s="50"/>
      <c r="Y767" s="50"/>
      <c r="Z767" s="50"/>
      <c r="AA767" s="50"/>
    </row>
    <row r="768" ht="18.75" customHeight="1">
      <c r="A768" s="41"/>
      <c r="B768" s="52"/>
      <c r="C768" s="53"/>
      <c r="D768" s="54" t="str">
        <f t="shared" si="204"/>
        <v/>
      </c>
      <c r="E768" s="55" t="str">
        <f t="shared" si="205"/>
        <v/>
      </c>
      <c r="F768" s="56"/>
      <c r="G768" s="56"/>
      <c r="H768" s="57">
        <f>SUMIF('Nhập'!$J$11:$J$19999,$C768,'Nhập'!$M$11:$M$19999)</f>
        <v>0</v>
      </c>
      <c r="I768" s="57">
        <f>SUMIF('Nhập'!$J$11:$J$19999,$C768,'Nhập'!$O$11:$O$19999)</f>
        <v>0</v>
      </c>
      <c r="J768" s="57">
        <f>SUMIF(Xuat!$I$11:$I$19999,$C768,Xuat!$K$11:$K$19999)</f>
        <v>0</v>
      </c>
      <c r="K768" s="57">
        <f>SUMIF(Xuat!$I$11:$I$19999,$C768,Xuat!$K$11:$K$19999)</f>
        <v>0</v>
      </c>
      <c r="L768" s="57">
        <f t="shared" ref="L768:M768" si="1520">F768+H768-J768</f>
        <v>0</v>
      </c>
      <c r="M768" s="57">
        <f t="shared" si="1520"/>
        <v>0</v>
      </c>
      <c r="N768" s="57">
        <f t="shared" ref="N768:O768" si="1521">F768+H768</f>
        <v>0</v>
      </c>
      <c r="O768" s="57">
        <f t="shared" si="1521"/>
        <v>0</v>
      </c>
      <c r="P768" s="58" t="str">
        <f t="shared" si="5"/>
        <v/>
      </c>
      <c r="Q768" s="57">
        <f t="shared" si="6"/>
        <v>0</v>
      </c>
      <c r="R768" s="49"/>
      <c r="S768" s="50"/>
      <c r="T768" s="50"/>
      <c r="U768" s="50"/>
      <c r="V768" s="50"/>
      <c r="W768" s="50"/>
      <c r="X768" s="50"/>
      <c r="Y768" s="50"/>
      <c r="Z768" s="50"/>
      <c r="AA768" s="50"/>
    </row>
    <row r="769" ht="18.75" customHeight="1">
      <c r="A769" s="41"/>
      <c r="B769" s="52"/>
      <c r="C769" s="53"/>
      <c r="D769" s="54" t="str">
        <f t="shared" si="204"/>
        <v/>
      </c>
      <c r="E769" s="55" t="str">
        <f t="shared" si="205"/>
        <v/>
      </c>
      <c r="F769" s="56"/>
      <c r="G769" s="56"/>
      <c r="H769" s="57">
        <f>SUMIF('Nhập'!$J$11:$J$19999,$C769,'Nhập'!$M$11:$M$19999)</f>
        <v>0</v>
      </c>
      <c r="I769" s="57">
        <f>SUMIF('Nhập'!$J$11:$J$19999,$C769,'Nhập'!$O$11:$O$19999)</f>
        <v>0</v>
      </c>
      <c r="J769" s="57">
        <f>SUMIF(Xuat!$I$11:$I$19999,$C769,Xuat!$K$11:$K$19999)</f>
        <v>0</v>
      </c>
      <c r="K769" s="57">
        <f>SUMIF(Xuat!$I$11:$I$19999,$C769,Xuat!$K$11:$K$19999)</f>
        <v>0</v>
      </c>
      <c r="L769" s="57">
        <f t="shared" ref="L769:M769" si="1522">F769+H769-J769</f>
        <v>0</v>
      </c>
      <c r="M769" s="57">
        <f t="shared" si="1522"/>
        <v>0</v>
      </c>
      <c r="N769" s="57">
        <f t="shared" ref="N769:O769" si="1523">F769+H769</f>
        <v>0</v>
      </c>
      <c r="O769" s="57">
        <f t="shared" si="1523"/>
        <v>0</v>
      </c>
      <c r="P769" s="58" t="str">
        <f t="shared" si="5"/>
        <v/>
      </c>
      <c r="Q769" s="57">
        <f t="shared" si="6"/>
        <v>0</v>
      </c>
      <c r="R769" s="49"/>
      <c r="S769" s="50"/>
      <c r="T769" s="50"/>
      <c r="U769" s="50"/>
      <c r="V769" s="50"/>
      <c r="W769" s="50"/>
      <c r="X769" s="50"/>
      <c r="Y769" s="50"/>
      <c r="Z769" s="50"/>
      <c r="AA769" s="50"/>
    </row>
    <row r="770" ht="18.75" customHeight="1">
      <c r="A770" s="41"/>
      <c r="B770" s="52"/>
      <c r="C770" s="53"/>
      <c r="D770" s="54" t="str">
        <f t="shared" si="204"/>
        <v/>
      </c>
      <c r="E770" s="55" t="str">
        <f t="shared" si="205"/>
        <v/>
      </c>
      <c r="F770" s="56"/>
      <c r="G770" s="56"/>
      <c r="H770" s="57">
        <f>SUMIF('Nhập'!$J$11:$J$19999,$C770,'Nhập'!$M$11:$M$19999)</f>
        <v>0</v>
      </c>
      <c r="I770" s="57">
        <f>SUMIF('Nhập'!$J$11:$J$19999,$C770,'Nhập'!$O$11:$O$19999)</f>
        <v>0</v>
      </c>
      <c r="J770" s="57">
        <f>SUMIF(Xuat!$I$11:$I$19999,$C770,Xuat!$K$11:$K$19999)</f>
        <v>0</v>
      </c>
      <c r="K770" s="57">
        <f>SUMIF(Xuat!$I$11:$I$19999,$C770,Xuat!$K$11:$K$19999)</f>
        <v>0</v>
      </c>
      <c r="L770" s="57">
        <f t="shared" ref="L770:M770" si="1524">F770+H770-J770</f>
        <v>0</v>
      </c>
      <c r="M770" s="57">
        <f t="shared" si="1524"/>
        <v>0</v>
      </c>
      <c r="N770" s="57">
        <f t="shared" ref="N770:O770" si="1525">F770+H770</f>
        <v>0</v>
      </c>
      <c r="O770" s="57">
        <f t="shared" si="1525"/>
        <v>0</v>
      </c>
      <c r="P770" s="58" t="str">
        <f t="shared" si="5"/>
        <v/>
      </c>
      <c r="Q770" s="57">
        <f t="shared" si="6"/>
        <v>0</v>
      </c>
      <c r="R770" s="49"/>
      <c r="S770" s="50"/>
      <c r="T770" s="50"/>
      <c r="U770" s="50"/>
      <c r="V770" s="50"/>
      <c r="W770" s="50"/>
      <c r="X770" s="50"/>
      <c r="Y770" s="50"/>
      <c r="Z770" s="50"/>
      <c r="AA770" s="50"/>
    </row>
    <row r="771" ht="18.75" customHeight="1">
      <c r="A771" s="41"/>
      <c r="B771" s="52"/>
      <c r="C771" s="53"/>
      <c r="D771" s="54" t="str">
        <f t="shared" si="204"/>
        <v/>
      </c>
      <c r="E771" s="55" t="str">
        <f t="shared" si="205"/>
        <v/>
      </c>
      <c r="F771" s="56"/>
      <c r="G771" s="56"/>
      <c r="H771" s="57">
        <f>SUMIF('Nhập'!$J$11:$J$19999,$C771,'Nhập'!$M$11:$M$19999)</f>
        <v>0</v>
      </c>
      <c r="I771" s="57">
        <f>SUMIF('Nhập'!$J$11:$J$19999,$C771,'Nhập'!$O$11:$O$19999)</f>
        <v>0</v>
      </c>
      <c r="J771" s="57">
        <f>SUMIF(Xuat!$I$11:$I$19999,$C771,Xuat!$K$11:$K$19999)</f>
        <v>0</v>
      </c>
      <c r="K771" s="57">
        <f>SUMIF(Xuat!$I$11:$I$19999,$C771,Xuat!$K$11:$K$19999)</f>
        <v>0</v>
      </c>
      <c r="L771" s="57">
        <f t="shared" ref="L771:M771" si="1526">F771+H771-J771</f>
        <v>0</v>
      </c>
      <c r="M771" s="57">
        <f t="shared" si="1526"/>
        <v>0</v>
      </c>
      <c r="N771" s="57">
        <f t="shared" ref="N771:O771" si="1527">F771+H771</f>
        <v>0</v>
      </c>
      <c r="O771" s="57">
        <f t="shared" si="1527"/>
        <v>0</v>
      </c>
      <c r="P771" s="58" t="str">
        <f t="shared" si="5"/>
        <v/>
      </c>
      <c r="Q771" s="57">
        <f t="shared" si="6"/>
        <v>0</v>
      </c>
      <c r="R771" s="49"/>
      <c r="S771" s="50"/>
      <c r="T771" s="50"/>
      <c r="U771" s="50"/>
      <c r="V771" s="50"/>
      <c r="W771" s="50"/>
      <c r="X771" s="50"/>
      <c r="Y771" s="50"/>
      <c r="Z771" s="50"/>
      <c r="AA771" s="50"/>
    </row>
    <row r="772" ht="18.75" customHeight="1">
      <c r="A772" s="41"/>
      <c r="B772" s="52"/>
      <c r="C772" s="53"/>
      <c r="D772" s="54" t="str">
        <f t="shared" si="204"/>
        <v/>
      </c>
      <c r="E772" s="55" t="str">
        <f t="shared" si="205"/>
        <v/>
      </c>
      <c r="F772" s="56"/>
      <c r="G772" s="56"/>
      <c r="H772" s="57">
        <f>SUMIF('Nhập'!$J$11:$J$19999,$C772,'Nhập'!$M$11:$M$19999)</f>
        <v>0</v>
      </c>
      <c r="I772" s="57">
        <f>SUMIF('Nhập'!$J$11:$J$19999,$C772,'Nhập'!$O$11:$O$19999)</f>
        <v>0</v>
      </c>
      <c r="J772" s="57">
        <f>SUMIF(Xuat!$I$11:$I$19999,$C772,Xuat!$K$11:$K$19999)</f>
        <v>0</v>
      </c>
      <c r="K772" s="57">
        <f>SUMIF(Xuat!$I$11:$I$19999,$C772,Xuat!$K$11:$K$19999)</f>
        <v>0</v>
      </c>
      <c r="L772" s="57">
        <f t="shared" ref="L772:M772" si="1528">F772+H772-J772</f>
        <v>0</v>
      </c>
      <c r="M772" s="57">
        <f t="shared" si="1528"/>
        <v>0</v>
      </c>
      <c r="N772" s="57">
        <f t="shared" ref="N772:O772" si="1529">F772+H772</f>
        <v>0</v>
      </c>
      <c r="O772" s="57">
        <f t="shared" si="1529"/>
        <v>0</v>
      </c>
      <c r="P772" s="58" t="str">
        <f t="shared" si="5"/>
        <v/>
      </c>
      <c r="Q772" s="57">
        <f t="shared" si="6"/>
        <v>0</v>
      </c>
      <c r="R772" s="49"/>
      <c r="S772" s="50"/>
      <c r="T772" s="50"/>
      <c r="U772" s="50"/>
      <c r="V772" s="50"/>
      <c r="W772" s="50"/>
      <c r="X772" s="50"/>
      <c r="Y772" s="50"/>
      <c r="Z772" s="50"/>
      <c r="AA772" s="50"/>
    </row>
    <row r="773" ht="18.75" customHeight="1">
      <c r="A773" s="41"/>
      <c r="B773" s="52"/>
      <c r="C773" s="53"/>
      <c r="D773" s="54" t="str">
        <f t="shared" si="204"/>
        <v/>
      </c>
      <c r="E773" s="55" t="str">
        <f t="shared" si="205"/>
        <v/>
      </c>
      <c r="F773" s="56"/>
      <c r="G773" s="56"/>
      <c r="H773" s="57">
        <f>SUMIF('Nhập'!$J$11:$J$19999,$C773,'Nhập'!$M$11:$M$19999)</f>
        <v>0</v>
      </c>
      <c r="I773" s="57">
        <f>SUMIF('Nhập'!$J$11:$J$19999,$C773,'Nhập'!$O$11:$O$19999)</f>
        <v>0</v>
      </c>
      <c r="J773" s="57">
        <f>SUMIF(Xuat!$I$11:$I$19999,$C773,Xuat!$K$11:$K$19999)</f>
        <v>0</v>
      </c>
      <c r="K773" s="57">
        <f>SUMIF(Xuat!$I$11:$I$19999,$C773,Xuat!$K$11:$K$19999)</f>
        <v>0</v>
      </c>
      <c r="L773" s="57">
        <f t="shared" ref="L773:M773" si="1530">F773+H773-J773</f>
        <v>0</v>
      </c>
      <c r="M773" s="57">
        <f t="shared" si="1530"/>
        <v>0</v>
      </c>
      <c r="N773" s="57">
        <f t="shared" ref="N773:O773" si="1531">F773+H773</f>
        <v>0</v>
      </c>
      <c r="O773" s="57">
        <f t="shared" si="1531"/>
        <v>0</v>
      </c>
      <c r="P773" s="58" t="str">
        <f t="shared" si="5"/>
        <v/>
      </c>
      <c r="Q773" s="57">
        <f t="shared" si="6"/>
        <v>0</v>
      </c>
      <c r="R773" s="49"/>
      <c r="S773" s="50"/>
      <c r="T773" s="50"/>
      <c r="U773" s="50"/>
      <c r="V773" s="50"/>
      <c r="W773" s="50"/>
      <c r="X773" s="50"/>
      <c r="Y773" s="50"/>
      <c r="Z773" s="50"/>
      <c r="AA773" s="50"/>
    </row>
    <row r="774" ht="18.75" customHeight="1">
      <c r="A774" s="41"/>
      <c r="B774" s="52"/>
      <c r="C774" s="53"/>
      <c r="D774" s="54" t="str">
        <f t="shared" si="204"/>
        <v/>
      </c>
      <c r="E774" s="55" t="str">
        <f t="shared" si="205"/>
        <v/>
      </c>
      <c r="F774" s="56"/>
      <c r="G774" s="56"/>
      <c r="H774" s="57">
        <f>SUMIF('Nhập'!$J$11:$J$19999,$C774,'Nhập'!$M$11:$M$19999)</f>
        <v>0</v>
      </c>
      <c r="I774" s="57">
        <f>SUMIF('Nhập'!$J$11:$J$19999,$C774,'Nhập'!$O$11:$O$19999)</f>
        <v>0</v>
      </c>
      <c r="J774" s="57">
        <f>SUMIF(Xuat!$I$11:$I$19999,$C774,Xuat!$K$11:$K$19999)</f>
        <v>0</v>
      </c>
      <c r="K774" s="57">
        <f>SUMIF(Xuat!$I$11:$I$19999,$C774,Xuat!$K$11:$K$19999)</f>
        <v>0</v>
      </c>
      <c r="L774" s="57">
        <f t="shared" ref="L774:M774" si="1532">F774+H774-J774</f>
        <v>0</v>
      </c>
      <c r="M774" s="57">
        <f t="shared" si="1532"/>
        <v>0</v>
      </c>
      <c r="N774" s="57">
        <f t="shared" ref="N774:O774" si="1533">F774+H774</f>
        <v>0</v>
      </c>
      <c r="O774" s="57">
        <f t="shared" si="1533"/>
        <v>0</v>
      </c>
      <c r="P774" s="58" t="str">
        <f t="shared" si="5"/>
        <v/>
      </c>
      <c r="Q774" s="57">
        <f t="shared" si="6"/>
        <v>0</v>
      </c>
      <c r="R774" s="49"/>
      <c r="S774" s="50"/>
      <c r="T774" s="50"/>
      <c r="U774" s="50"/>
      <c r="V774" s="50"/>
      <c r="W774" s="50"/>
      <c r="X774" s="50"/>
      <c r="Y774" s="50"/>
      <c r="Z774" s="50"/>
      <c r="AA774" s="50"/>
    </row>
    <row r="775" ht="18.75" customHeight="1">
      <c r="A775" s="41"/>
      <c r="B775" s="52"/>
      <c r="C775" s="53"/>
      <c r="D775" s="54" t="str">
        <f t="shared" si="204"/>
        <v/>
      </c>
      <c r="E775" s="55" t="str">
        <f t="shared" si="205"/>
        <v/>
      </c>
      <c r="F775" s="56"/>
      <c r="G775" s="56"/>
      <c r="H775" s="57">
        <f>SUMIF('Nhập'!$J$11:$J$19999,$C775,'Nhập'!$M$11:$M$19999)</f>
        <v>0</v>
      </c>
      <c r="I775" s="57">
        <f>SUMIF('Nhập'!$J$11:$J$19999,$C775,'Nhập'!$O$11:$O$19999)</f>
        <v>0</v>
      </c>
      <c r="J775" s="57">
        <f>SUMIF(Xuat!$I$11:$I$19999,$C775,Xuat!$K$11:$K$19999)</f>
        <v>0</v>
      </c>
      <c r="K775" s="57">
        <f>SUMIF(Xuat!$I$11:$I$19999,$C775,Xuat!$K$11:$K$19999)</f>
        <v>0</v>
      </c>
      <c r="L775" s="57">
        <f t="shared" ref="L775:M775" si="1534">F775+H775-J775</f>
        <v>0</v>
      </c>
      <c r="M775" s="57">
        <f t="shared" si="1534"/>
        <v>0</v>
      </c>
      <c r="N775" s="57">
        <f t="shared" ref="N775:O775" si="1535">F775+H775</f>
        <v>0</v>
      </c>
      <c r="O775" s="57">
        <f t="shared" si="1535"/>
        <v>0</v>
      </c>
      <c r="P775" s="58" t="str">
        <f t="shared" si="5"/>
        <v/>
      </c>
      <c r="Q775" s="57">
        <f t="shared" si="6"/>
        <v>0</v>
      </c>
      <c r="R775" s="49"/>
      <c r="S775" s="50"/>
      <c r="T775" s="50"/>
      <c r="U775" s="50"/>
      <c r="V775" s="50"/>
      <c r="W775" s="50"/>
      <c r="X775" s="50"/>
      <c r="Y775" s="50"/>
      <c r="Z775" s="50"/>
      <c r="AA775" s="50"/>
    </row>
    <row r="776" ht="18.75" customHeight="1">
      <c r="A776" s="41"/>
      <c r="B776" s="52"/>
      <c r="C776" s="53"/>
      <c r="D776" s="54" t="str">
        <f t="shared" si="204"/>
        <v/>
      </c>
      <c r="E776" s="55" t="str">
        <f t="shared" si="205"/>
        <v/>
      </c>
      <c r="F776" s="56"/>
      <c r="G776" s="56"/>
      <c r="H776" s="57">
        <f>SUMIF('Nhập'!$J$11:$J$19999,$C776,'Nhập'!$M$11:$M$19999)</f>
        <v>0</v>
      </c>
      <c r="I776" s="57">
        <f>SUMIF('Nhập'!$J$11:$J$19999,$C776,'Nhập'!$O$11:$O$19999)</f>
        <v>0</v>
      </c>
      <c r="J776" s="57">
        <f>SUMIF(Xuat!$I$11:$I$19999,$C776,Xuat!$K$11:$K$19999)</f>
        <v>0</v>
      </c>
      <c r="K776" s="57">
        <f>SUMIF(Xuat!$I$11:$I$19999,$C776,Xuat!$K$11:$K$19999)</f>
        <v>0</v>
      </c>
      <c r="L776" s="57">
        <f t="shared" ref="L776:M776" si="1536">F776+H776-J776</f>
        <v>0</v>
      </c>
      <c r="M776" s="57">
        <f t="shared" si="1536"/>
        <v>0</v>
      </c>
      <c r="N776" s="57">
        <f t="shared" ref="N776:O776" si="1537">F776+H776</f>
        <v>0</v>
      </c>
      <c r="O776" s="57">
        <f t="shared" si="1537"/>
        <v>0</v>
      </c>
      <c r="P776" s="58" t="str">
        <f t="shared" si="5"/>
        <v/>
      </c>
      <c r="Q776" s="57">
        <f t="shared" si="6"/>
        <v>0</v>
      </c>
      <c r="R776" s="49"/>
      <c r="S776" s="50"/>
      <c r="T776" s="50"/>
      <c r="U776" s="50"/>
      <c r="V776" s="50"/>
      <c r="W776" s="50"/>
      <c r="X776" s="50"/>
      <c r="Y776" s="50"/>
      <c r="Z776" s="50"/>
      <c r="AA776" s="50"/>
    </row>
    <row r="777" ht="18.75" customHeight="1">
      <c r="A777" s="41"/>
      <c r="B777" s="52"/>
      <c r="C777" s="53"/>
      <c r="D777" s="54" t="str">
        <f t="shared" si="204"/>
        <v/>
      </c>
      <c r="E777" s="55" t="str">
        <f t="shared" si="205"/>
        <v/>
      </c>
      <c r="F777" s="56"/>
      <c r="G777" s="56"/>
      <c r="H777" s="57">
        <f>SUMIF('Nhập'!$J$11:$J$19999,$C777,'Nhập'!$M$11:$M$19999)</f>
        <v>0</v>
      </c>
      <c r="I777" s="57">
        <f>SUMIF('Nhập'!$J$11:$J$19999,$C777,'Nhập'!$O$11:$O$19999)</f>
        <v>0</v>
      </c>
      <c r="J777" s="57">
        <f>SUMIF(Xuat!$I$11:$I$19999,$C777,Xuat!$K$11:$K$19999)</f>
        <v>0</v>
      </c>
      <c r="K777" s="57">
        <f>SUMIF(Xuat!$I$11:$I$19999,$C777,Xuat!$K$11:$K$19999)</f>
        <v>0</v>
      </c>
      <c r="L777" s="57">
        <f t="shared" ref="L777:M777" si="1538">F777+H777-J777</f>
        <v>0</v>
      </c>
      <c r="M777" s="57">
        <f t="shared" si="1538"/>
        <v>0</v>
      </c>
      <c r="N777" s="57">
        <f t="shared" ref="N777:O777" si="1539">F777+H777</f>
        <v>0</v>
      </c>
      <c r="O777" s="57">
        <f t="shared" si="1539"/>
        <v>0</v>
      </c>
      <c r="P777" s="58" t="str">
        <f t="shared" si="5"/>
        <v/>
      </c>
      <c r="Q777" s="57">
        <f t="shared" si="6"/>
        <v>0</v>
      </c>
      <c r="R777" s="49"/>
      <c r="S777" s="50"/>
      <c r="T777" s="50"/>
      <c r="U777" s="50"/>
      <c r="V777" s="50"/>
      <c r="W777" s="50"/>
      <c r="X777" s="50"/>
      <c r="Y777" s="50"/>
      <c r="Z777" s="50"/>
      <c r="AA777" s="50"/>
    </row>
    <row r="778" ht="18.75" customHeight="1">
      <c r="A778" s="41"/>
      <c r="B778" s="52"/>
      <c r="C778" s="53"/>
      <c r="D778" s="54" t="str">
        <f t="shared" si="204"/>
        <v/>
      </c>
      <c r="E778" s="55" t="str">
        <f t="shared" si="205"/>
        <v/>
      </c>
      <c r="F778" s="56"/>
      <c r="G778" s="56"/>
      <c r="H778" s="57">
        <f>SUMIF('Nhập'!$J$11:$J$19999,$C778,'Nhập'!$M$11:$M$19999)</f>
        <v>0</v>
      </c>
      <c r="I778" s="57">
        <f>SUMIF('Nhập'!$J$11:$J$19999,$C778,'Nhập'!$O$11:$O$19999)</f>
        <v>0</v>
      </c>
      <c r="J778" s="57">
        <f>SUMIF(Xuat!$I$11:$I$19999,$C778,Xuat!$K$11:$K$19999)</f>
        <v>0</v>
      </c>
      <c r="K778" s="57">
        <f>SUMIF(Xuat!$I$11:$I$19999,$C778,Xuat!$K$11:$K$19999)</f>
        <v>0</v>
      </c>
      <c r="L778" s="57">
        <f t="shared" ref="L778:M778" si="1540">F778+H778-J778</f>
        <v>0</v>
      </c>
      <c r="M778" s="57">
        <f t="shared" si="1540"/>
        <v>0</v>
      </c>
      <c r="N778" s="57">
        <f t="shared" ref="N778:O778" si="1541">F778+H778</f>
        <v>0</v>
      </c>
      <c r="O778" s="57">
        <f t="shared" si="1541"/>
        <v>0</v>
      </c>
      <c r="P778" s="58" t="str">
        <f t="shared" si="5"/>
        <v/>
      </c>
      <c r="Q778" s="57">
        <f t="shared" si="6"/>
        <v>0</v>
      </c>
      <c r="R778" s="49"/>
      <c r="S778" s="50"/>
      <c r="T778" s="50"/>
      <c r="U778" s="50"/>
      <c r="V778" s="50"/>
      <c r="W778" s="50"/>
      <c r="X778" s="50"/>
      <c r="Y778" s="50"/>
      <c r="Z778" s="50"/>
      <c r="AA778" s="50"/>
    </row>
    <row r="779" ht="18.75" customHeight="1">
      <c r="A779" s="41"/>
      <c r="B779" s="52"/>
      <c r="C779" s="53"/>
      <c r="D779" s="54" t="str">
        <f t="shared" si="204"/>
        <v/>
      </c>
      <c r="E779" s="55" t="str">
        <f t="shared" si="205"/>
        <v/>
      </c>
      <c r="F779" s="56"/>
      <c r="G779" s="56"/>
      <c r="H779" s="57">
        <f>SUMIF('Nhập'!$J$11:$J$19999,$C779,'Nhập'!$M$11:$M$19999)</f>
        <v>0</v>
      </c>
      <c r="I779" s="57">
        <f>SUMIF('Nhập'!$J$11:$J$19999,$C779,'Nhập'!$O$11:$O$19999)</f>
        <v>0</v>
      </c>
      <c r="J779" s="57">
        <f>SUMIF(Xuat!$I$11:$I$19999,$C779,Xuat!$K$11:$K$19999)</f>
        <v>0</v>
      </c>
      <c r="K779" s="57">
        <f>SUMIF(Xuat!$I$11:$I$19999,$C779,Xuat!$K$11:$K$19999)</f>
        <v>0</v>
      </c>
      <c r="L779" s="57">
        <f t="shared" ref="L779:M779" si="1542">F779+H779-J779</f>
        <v>0</v>
      </c>
      <c r="M779" s="57">
        <f t="shared" si="1542"/>
        <v>0</v>
      </c>
      <c r="N779" s="57">
        <f t="shared" ref="N779:O779" si="1543">F779+H779</f>
        <v>0</v>
      </c>
      <c r="O779" s="57">
        <f t="shared" si="1543"/>
        <v>0</v>
      </c>
      <c r="P779" s="58" t="str">
        <f t="shared" si="5"/>
        <v/>
      </c>
      <c r="Q779" s="57">
        <f t="shared" si="6"/>
        <v>0</v>
      </c>
      <c r="R779" s="49"/>
      <c r="S779" s="50"/>
      <c r="T779" s="50"/>
      <c r="U779" s="50"/>
      <c r="V779" s="50"/>
      <c r="W779" s="50"/>
      <c r="X779" s="50"/>
      <c r="Y779" s="50"/>
      <c r="Z779" s="50"/>
      <c r="AA779" s="50"/>
    </row>
    <row r="780" ht="18.75" customHeight="1">
      <c r="A780" s="41"/>
      <c r="B780" s="52"/>
      <c r="C780" s="53"/>
      <c r="D780" s="54" t="str">
        <f t="shared" si="204"/>
        <v/>
      </c>
      <c r="E780" s="55" t="str">
        <f t="shared" si="205"/>
        <v/>
      </c>
      <c r="F780" s="56"/>
      <c r="G780" s="56"/>
      <c r="H780" s="57">
        <f>SUMIF('Nhập'!$J$11:$J$19999,$C780,'Nhập'!$M$11:$M$19999)</f>
        <v>0</v>
      </c>
      <c r="I780" s="57">
        <f>SUMIF('Nhập'!$J$11:$J$19999,$C780,'Nhập'!$O$11:$O$19999)</f>
        <v>0</v>
      </c>
      <c r="J780" s="57">
        <f>SUMIF(Xuat!$I$11:$I$19999,$C780,Xuat!$K$11:$K$19999)</f>
        <v>0</v>
      </c>
      <c r="K780" s="57">
        <f>SUMIF(Xuat!$I$11:$I$19999,$C780,Xuat!$K$11:$K$19999)</f>
        <v>0</v>
      </c>
      <c r="L780" s="57">
        <f t="shared" ref="L780:M780" si="1544">F780+H780-J780</f>
        <v>0</v>
      </c>
      <c r="M780" s="57">
        <f t="shared" si="1544"/>
        <v>0</v>
      </c>
      <c r="N780" s="57">
        <f t="shared" ref="N780:O780" si="1545">F780+H780</f>
        <v>0</v>
      </c>
      <c r="O780" s="57">
        <f t="shared" si="1545"/>
        <v>0</v>
      </c>
      <c r="P780" s="58" t="str">
        <f t="shared" si="5"/>
        <v/>
      </c>
      <c r="Q780" s="57">
        <f t="shared" si="6"/>
        <v>0</v>
      </c>
      <c r="R780" s="49"/>
      <c r="S780" s="50"/>
      <c r="T780" s="50"/>
      <c r="U780" s="50"/>
      <c r="V780" s="50"/>
      <c r="W780" s="50"/>
      <c r="X780" s="50"/>
      <c r="Y780" s="50"/>
      <c r="Z780" s="50"/>
      <c r="AA780" s="50"/>
    </row>
    <row r="781" ht="18.75" customHeight="1">
      <c r="A781" s="41"/>
      <c r="B781" s="52"/>
      <c r="C781" s="53"/>
      <c r="D781" s="54" t="str">
        <f t="shared" si="204"/>
        <v/>
      </c>
      <c r="E781" s="55" t="str">
        <f t="shared" si="205"/>
        <v/>
      </c>
      <c r="F781" s="56"/>
      <c r="G781" s="56"/>
      <c r="H781" s="57">
        <f>SUMIF('Nhập'!$J$11:$J$19999,$C781,'Nhập'!$M$11:$M$19999)</f>
        <v>0</v>
      </c>
      <c r="I781" s="57">
        <f>SUMIF('Nhập'!$J$11:$J$19999,$C781,'Nhập'!$O$11:$O$19999)</f>
        <v>0</v>
      </c>
      <c r="J781" s="57">
        <f>SUMIF(Xuat!$I$11:$I$19999,$C781,Xuat!$K$11:$K$19999)</f>
        <v>0</v>
      </c>
      <c r="K781" s="57">
        <f>SUMIF(Xuat!$I$11:$I$19999,$C781,Xuat!$K$11:$K$19999)</f>
        <v>0</v>
      </c>
      <c r="L781" s="57">
        <f t="shared" ref="L781:M781" si="1546">F781+H781-J781</f>
        <v>0</v>
      </c>
      <c r="M781" s="57">
        <f t="shared" si="1546"/>
        <v>0</v>
      </c>
      <c r="N781" s="57">
        <f t="shared" ref="N781:O781" si="1547">F781+H781</f>
        <v>0</v>
      </c>
      <c r="O781" s="57">
        <f t="shared" si="1547"/>
        <v>0</v>
      </c>
      <c r="P781" s="58" t="str">
        <f t="shared" si="5"/>
        <v/>
      </c>
      <c r="Q781" s="57">
        <f t="shared" si="6"/>
        <v>0</v>
      </c>
      <c r="R781" s="49"/>
      <c r="S781" s="50"/>
      <c r="T781" s="50"/>
      <c r="U781" s="50"/>
      <c r="V781" s="50"/>
      <c r="W781" s="50"/>
      <c r="X781" s="50"/>
      <c r="Y781" s="50"/>
      <c r="Z781" s="50"/>
      <c r="AA781" s="50"/>
    </row>
    <row r="782" ht="18.75" customHeight="1">
      <c r="A782" s="41"/>
      <c r="B782" s="52"/>
      <c r="C782" s="53"/>
      <c r="D782" s="54" t="str">
        <f t="shared" si="204"/>
        <v/>
      </c>
      <c r="E782" s="55" t="str">
        <f t="shared" si="205"/>
        <v/>
      </c>
      <c r="F782" s="56"/>
      <c r="G782" s="56"/>
      <c r="H782" s="57">
        <f>SUMIF('Nhập'!$J$11:$J$19999,$C782,'Nhập'!$M$11:$M$19999)</f>
        <v>0</v>
      </c>
      <c r="I782" s="57">
        <f>SUMIF('Nhập'!$J$11:$J$19999,$C782,'Nhập'!$O$11:$O$19999)</f>
        <v>0</v>
      </c>
      <c r="J782" s="57">
        <f>SUMIF(Xuat!$I$11:$I$19999,$C782,Xuat!$K$11:$K$19999)</f>
        <v>0</v>
      </c>
      <c r="K782" s="57">
        <f>SUMIF(Xuat!$I$11:$I$19999,$C782,Xuat!$K$11:$K$19999)</f>
        <v>0</v>
      </c>
      <c r="L782" s="57">
        <f t="shared" ref="L782:M782" si="1548">F782+H782-J782</f>
        <v>0</v>
      </c>
      <c r="M782" s="57">
        <f t="shared" si="1548"/>
        <v>0</v>
      </c>
      <c r="N782" s="57">
        <f t="shared" ref="N782:O782" si="1549">F782+H782</f>
        <v>0</v>
      </c>
      <c r="O782" s="57">
        <f t="shared" si="1549"/>
        <v>0</v>
      </c>
      <c r="P782" s="58" t="str">
        <f t="shared" si="5"/>
        <v/>
      </c>
      <c r="Q782" s="57">
        <f t="shared" si="6"/>
        <v>0</v>
      </c>
      <c r="R782" s="49"/>
      <c r="S782" s="50"/>
      <c r="T782" s="50"/>
      <c r="U782" s="50"/>
      <c r="V782" s="50"/>
      <c r="W782" s="50"/>
      <c r="X782" s="50"/>
      <c r="Y782" s="50"/>
      <c r="Z782" s="50"/>
      <c r="AA782" s="50"/>
    </row>
    <row r="783" ht="18.75" customHeight="1">
      <c r="A783" s="41"/>
      <c r="B783" s="52"/>
      <c r="C783" s="53"/>
      <c r="D783" s="54" t="str">
        <f t="shared" si="204"/>
        <v/>
      </c>
      <c r="E783" s="55" t="str">
        <f t="shared" si="205"/>
        <v/>
      </c>
      <c r="F783" s="56"/>
      <c r="G783" s="56"/>
      <c r="H783" s="57">
        <f>SUMIF('Nhập'!$J$11:$J$19999,$C783,'Nhập'!$M$11:$M$19999)</f>
        <v>0</v>
      </c>
      <c r="I783" s="57">
        <f>SUMIF('Nhập'!$J$11:$J$19999,$C783,'Nhập'!$O$11:$O$19999)</f>
        <v>0</v>
      </c>
      <c r="J783" s="57">
        <f>SUMIF(Xuat!$I$11:$I$19999,$C783,Xuat!$K$11:$K$19999)</f>
        <v>0</v>
      </c>
      <c r="K783" s="57">
        <f>SUMIF(Xuat!$I$11:$I$19999,$C783,Xuat!$K$11:$K$19999)</f>
        <v>0</v>
      </c>
      <c r="L783" s="57">
        <f t="shared" ref="L783:M783" si="1550">F783+H783-J783</f>
        <v>0</v>
      </c>
      <c r="M783" s="57">
        <f t="shared" si="1550"/>
        <v>0</v>
      </c>
      <c r="N783" s="57">
        <f t="shared" ref="N783:O783" si="1551">F783+H783</f>
        <v>0</v>
      </c>
      <c r="O783" s="57">
        <f t="shared" si="1551"/>
        <v>0</v>
      </c>
      <c r="P783" s="58" t="str">
        <f t="shared" si="5"/>
        <v/>
      </c>
      <c r="Q783" s="57">
        <f t="shared" si="6"/>
        <v>0</v>
      </c>
      <c r="R783" s="49"/>
      <c r="S783" s="50"/>
      <c r="T783" s="50"/>
      <c r="U783" s="50"/>
      <c r="V783" s="50"/>
      <c r="W783" s="50"/>
      <c r="X783" s="50"/>
      <c r="Y783" s="50"/>
      <c r="Z783" s="50"/>
      <c r="AA783" s="50"/>
    </row>
    <row r="784" ht="18.75" customHeight="1">
      <c r="A784" s="41"/>
      <c r="B784" s="52"/>
      <c r="C784" s="53"/>
      <c r="D784" s="54" t="str">
        <f t="shared" si="204"/>
        <v/>
      </c>
      <c r="E784" s="55" t="str">
        <f t="shared" si="205"/>
        <v/>
      </c>
      <c r="F784" s="56"/>
      <c r="G784" s="56"/>
      <c r="H784" s="57">
        <f>SUMIF('Nhập'!$J$11:$J$19999,$C784,'Nhập'!$M$11:$M$19999)</f>
        <v>0</v>
      </c>
      <c r="I784" s="57">
        <f>SUMIF('Nhập'!$J$11:$J$19999,$C784,'Nhập'!$O$11:$O$19999)</f>
        <v>0</v>
      </c>
      <c r="J784" s="57">
        <f>SUMIF(Xuat!$I$11:$I$19999,$C784,Xuat!$K$11:$K$19999)</f>
        <v>0</v>
      </c>
      <c r="K784" s="57">
        <f>SUMIF(Xuat!$I$11:$I$19999,$C784,Xuat!$K$11:$K$19999)</f>
        <v>0</v>
      </c>
      <c r="L784" s="57">
        <f t="shared" ref="L784:M784" si="1552">F784+H784-J784</f>
        <v>0</v>
      </c>
      <c r="M784" s="57">
        <f t="shared" si="1552"/>
        <v>0</v>
      </c>
      <c r="N784" s="57">
        <f t="shared" ref="N784:O784" si="1553">F784+H784</f>
        <v>0</v>
      </c>
      <c r="O784" s="57">
        <f t="shared" si="1553"/>
        <v>0</v>
      </c>
      <c r="P784" s="58" t="str">
        <f t="shared" si="5"/>
        <v/>
      </c>
      <c r="Q784" s="57">
        <f t="shared" si="6"/>
        <v>0</v>
      </c>
      <c r="R784" s="49"/>
      <c r="S784" s="50"/>
      <c r="T784" s="50"/>
      <c r="U784" s="50"/>
      <c r="V784" s="50"/>
      <c r="W784" s="50"/>
      <c r="X784" s="50"/>
      <c r="Y784" s="50"/>
      <c r="Z784" s="50"/>
      <c r="AA784" s="50"/>
    </row>
    <row r="785" ht="18.75" customHeight="1">
      <c r="A785" s="41"/>
      <c r="B785" s="52"/>
      <c r="C785" s="53"/>
      <c r="D785" s="54" t="str">
        <f t="shared" si="204"/>
        <v/>
      </c>
      <c r="E785" s="55" t="str">
        <f t="shared" si="205"/>
        <v/>
      </c>
      <c r="F785" s="56"/>
      <c r="G785" s="56"/>
      <c r="H785" s="57">
        <f>SUMIF('Nhập'!$J$11:$J$19999,$C785,'Nhập'!$M$11:$M$19999)</f>
        <v>0</v>
      </c>
      <c r="I785" s="57">
        <f>SUMIF('Nhập'!$J$11:$J$19999,$C785,'Nhập'!$O$11:$O$19999)</f>
        <v>0</v>
      </c>
      <c r="J785" s="57">
        <f>SUMIF(Xuat!$I$11:$I$19999,$C785,Xuat!$K$11:$K$19999)</f>
        <v>0</v>
      </c>
      <c r="K785" s="57">
        <f>SUMIF(Xuat!$I$11:$I$19999,$C785,Xuat!$K$11:$K$19999)</f>
        <v>0</v>
      </c>
      <c r="L785" s="57">
        <f t="shared" ref="L785:M785" si="1554">F785+H785-J785</f>
        <v>0</v>
      </c>
      <c r="M785" s="57">
        <f t="shared" si="1554"/>
        <v>0</v>
      </c>
      <c r="N785" s="57">
        <f t="shared" ref="N785:O785" si="1555">F785+H785</f>
        <v>0</v>
      </c>
      <c r="O785" s="57">
        <f t="shared" si="1555"/>
        <v>0</v>
      </c>
      <c r="P785" s="58" t="str">
        <f t="shared" si="5"/>
        <v/>
      </c>
      <c r="Q785" s="57">
        <f t="shared" si="6"/>
        <v>0</v>
      </c>
      <c r="R785" s="49"/>
      <c r="S785" s="50"/>
      <c r="T785" s="50"/>
      <c r="U785" s="50"/>
      <c r="V785" s="50"/>
      <c r="W785" s="50"/>
      <c r="X785" s="50"/>
      <c r="Y785" s="50"/>
      <c r="Z785" s="50"/>
      <c r="AA785" s="50"/>
    </row>
    <row r="786" ht="18.75" customHeight="1">
      <c r="A786" s="41"/>
      <c r="B786" s="52"/>
      <c r="C786" s="53"/>
      <c r="D786" s="54" t="str">
        <f t="shared" si="204"/>
        <v/>
      </c>
      <c r="E786" s="55" t="str">
        <f t="shared" si="205"/>
        <v/>
      </c>
      <c r="F786" s="56"/>
      <c r="G786" s="56"/>
      <c r="H786" s="57">
        <f>SUMIF('Nhập'!$J$11:$J$19999,$C786,'Nhập'!$M$11:$M$19999)</f>
        <v>0</v>
      </c>
      <c r="I786" s="57">
        <f>SUMIF('Nhập'!$J$11:$J$19999,$C786,'Nhập'!$O$11:$O$19999)</f>
        <v>0</v>
      </c>
      <c r="J786" s="57">
        <f>SUMIF(Xuat!$I$11:$I$19999,$C786,Xuat!$K$11:$K$19999)</f>
        <v>0</v>
      </c>
      <c r="K786" s="57">
        <f>SUMIF(Xuat!$I$11:$I$19999,$C786,Xuat!$K$11:$K$19999)</f>
        <v>0</v>
      </c>
      <c r="L786" s="57">
        <f t="shared" ref="L786:M786" si="1556">F786+H786-J786</f>
        <v>0</v>
      </c>
      <c r="M786" s="57">
        <f t="shared" si="1556"/>
        <v>0</v>
      </c>
      <c r="N786" s="57">
        <f t="shared" ref="N786:O786" si="1557">F786+H786</f>
        <v>0</v>
      </c>
      <c r="O786" s="57">
        <f t="shared" si="1557"/>
        <v>0</v>
      </c>
      <c r="P786" s="58" t="str">
        <f t="shared" si="5"/>
        <v/>
      </c>
      <c r="Q786" s="57">
        <f t="shared" si="6"/>
        <v>0</v>
      </c>
      <c r="R786" s="49"/>
      <c r="S786" s="50"/>
      <c r="T786" s="50"/>
      <c r="U786" s="50"/>
      <c r="V786" s="50"/>
      <c r="W786" s="50"/>
      <c r="X786" s="50"/>
      <c r="Y786" s="50"/>
      <c r="Z786" s="50"/>
      <c r="AA786" s="50"/>
    </row>
    <row r="787" ht="18.75" customHeight="1">
      <c r="A787" s="41"/>
      <c r="B787" s="52"/>
      <c r="C787" s="53"/>
      <c r="D787" s="54" t="str">
        <f t="shared" si="204"/>
        <v/>
      </c>
      <c r="E787" s="55" t="str">
        <f t="shared" si="205"/>
        <v/>
      </c>
      <c r="F787" s="56"/>
      <c r="G787" s="56"/>
      <c r="H787" s="57">
        <f>SUMIF('Nhập'!$J$11:$J$19999,$C787,'Nhập'!$M$11:$M$19999)</f>
        <v>0</v>
      </c>
      <c r="I787" s="57">
        <f>SUMIF('Nhập'!$J$11:$J$19999,$C787,'Nhập'!$O$11:$O$19999)</f>
        <v>0</v>
      </c>
      <c r="J787" s="57">
        <f>SUMIF(Xuat!$I$11:$I$19999,$C787,Xuat!$K$11:$K$19999)</f>
        <v>0</v>
      </c>
      <c r="K787" s="57">
        <f>SUMIF(Xuat!$I$11:$I$19999,$C787,Xuat!$K$11:$K$19999)</f>
        <v>0</v>
      </c>
      <c r="L787" s="57">
        <f t="shared" ref="L787:M787" si="1558">F787+H787-J787</f>
        <v>0</v>
      </c>
      <c r="M787" s="57">
        <f t="shared" si="1558"/>
        <v>0</v>
      </c>
      <c r="N787" s="57">
        <f t="shared" ref="N787:O787" si="1559">F787+H787</f>
        <v>0</v>
      </c>
      <c r="O787" s="57">
        <f t="shared" si="1559"/>
        <v>0</v>
      </c>
      <c r="P787" s="58" t="str">
        <f t="shared" si="5"/>
        <v/>
      </c>
      <c r="Q787" s="57">
        <f t="shared" si="6"/>
        <v>0</v>
      </c>
      <c r="R787" s="49"/>
      <c r="S787" s="50"/>
      <c r="T787" s="50"/>
      <c r="U787" s="50"/>
      <c r="V787" s="50"/>
      <c r="W787" s="50"/>
      <c r="X787" s="50"/>
      <c r="Y787" s="50"/>
      <c r="Z787" s="50"/>
      <c r="AA787" s="50"/>
    </row>
    <row r="788" ht="15.75" customHeight="1">
      <c r="A788" s="59"/>
      <c r="B788" s="60"/>
      <c r="C788" s="61"/>
      <c r="D788" s="62" t="str">
        <f t="shared" si="204"/>
        <v/>
      </c>
      <c r="E788" s="63" t="str">
        <f t="shared" si="205"/>
        <v/>
      </c>
      <c r="F788" s="64"/>
      <c r="G788" s="64"/>
      <c r="H788" s="65">
        <f>SUMIF('Nhập'!$J$11:$J$19999,$C788,'Nhập'!$M$11:$M$19999)</f>
        <v>0</v>
      </c>
      <c r="I788" s="65">
        <f>SUMIF('Nhập'!$J$11:$J$19999,$C788,'Nhập'!$O$11:$O$19999)</f>
        <v>0</v>
      </c>
      <c r="J788" s="65">
        <f>SUMIF(Xuat!$I$11:$I$19999,$C788,Xuat!$K$11:$K$19999)</f>
        <v>0</v>
      </c>
      <c r="K788" s="65">
        <f>SUMIF(Xuat!$I$11:$I$19999,$C788,Xuat!$K$11:$K$19999)</f>
        <v>0</v>
      </c>
      <c r="L788" s="65">
        <f t="shared" ref="L788:M788" si="1560">F788+H788-J788</f>
        <v>0</v>
      </c>
      <c r="M788" s="65">
        <f t="shared" si="1560"/>
        <v>0</v>
      </c>
      <c r="N788" s="65">
        <f t="shared" ref="N788:O788" si="1561">F788+H788</f>
        <v>0</v>
      </c>
      <c r="O788" s="65">
        <f t="shared" si="1561"/>
        <v>0</v>
      </c>
      <c r="P788" s="66" t="str">
        <f t="shared" si="5"/>
        <v/>
      </c>
      <c r="Q788" s="65">
        <f t="shared" si="6"/>
        <v>0</v>
      </c>
      <c r="R788" s="67"/>
      <c r="S788" s="68"/>
      <c r="T788" s="68"/>
      <c r="U788" s="68"/>
      <c r="V788" s="68"/>
      <c r="W788" s="68"/>
      <c r="X788" s="68"/>
      <c r="Y788" s="68"/>
      <c r="Z788" s="68"/>
      <c r="AA788" s="68"/>
    </row>
    <row r="789" ht="15.75" customHeight="1">
      <c r="A789" s="59"/>
      <c r="B789" s="60"/>
      <c r="C789" s="61"/>
      <c r="D789" s="62" t="str">
        <f t="shared" si="204"/>
        <v/>
      </c>
      <c r="E789" s="63" t="str">
        <f t="shared" si="205"/>
        <v/>
      </c>
      <c r="F789" s="64"/>
      <c r="G789" s="64"/>
      <c r="H789" s="65">
        <f>SUMIF('Nhập'!$J$11:$J$19999,$C789,'Nhập'!$M$11:$M$19999)</f>
        <v>0</v>
      </c>
      <c r="I789" s="65">
        <f>SUMIF('Nhập'!$J$11:$J$19999,$C789,'Nhập'!$O$11:$O$19999)</f>
        <v>0</v>
      </c>
      <c r="J789" s="65">
        <f>SUMIF(Xuat!$I$11:$I$19999,$C789,Xuat!$K$11:$K$19999)</f>
        <v>0</v>
      </c>
      <c r="K789" s="65">
        <f>SUMIF(Xuat!$I$11:$I$19999,$C789,Xuat!$K$11:$K$19999)</f>
        <v>0</v>
      </c>
      <c r="L789" s="65">
        <f t="shared" ref="L789:M789" si="1562">F789+H789-J789</f>
        <v>0</v>
      </c>
      <c r="M789" s="65">
        <f t="shared" si="1562"/>
        <v>0</v>
      </c>
      <c r="N789" s="65">
        <f t="shared" ref="N789:O789" si="1563">F789+H789</f>
        <v>0</v>
      </c>
      <c r="O789" s="65">
        <f t="shared" si="1563"/>
        <v>0</v>
      </c>
      <c r="P789" s="66" t="str">
        <f t="shared" si="5"/>
        <v/>
      </c>
      <c r="Q789" s="65">
        <f t="shared" si="6"/>
        <v>0</v>
      </c>
      <c r="R789" s="67"/>
      <c r="S789" s="68"/>
      <c r="T789" s="68"/>
      <c r="U789" s="68"/>
      <c r="V789" s="68"/>
      <c r="W789" s="68"/>
      <c r="X789" s="68"/>
      <c r="Y789" s="68"/>
      <c r="Z789" s="68"/>
      <c r="AA789" s="68"/>
    </row>
    <row r="790" ht="15.75" customHeight="1">
      <c r="A790" s="59"/>
      <c r="B790" s="60"/>
      <c r="C790" s="61"/>
      <c r="D790" s="62" t="str">
        <f t="shared" si="204"/>
        <v/>
      </c>
      <c r="E790" s="63" t="str">
        <f t="shared" si="205"/>
        <v/>
      </c>
      <c r="F790" s="64"/>
      <c r="G790" s="64"/>
      <c r="H790" s="65">
        <f>SUMIF('Nhập'!$J$11:$J$19999,$C790,'Nhập'!$M$11:$M$19999)</f>
        <v>0</v>
      </c>
      <c r="I790" s="65">
        <f>SUMIF('Nhập'!$J$11:$J$19999,$C790,'Nhập'!$O$11:$O$19999)</f>
        <v>0</v>
      </c>
      <c r="J790" s="65">
        <f>SUMIF(Xuat!$I$11:$I$19999,$C790,Xuat!$K$11:$K$19999)</f>
        <v>0</v>
      </c>
      <c r="K790" s="65">
        <f>SUMIF(Xuat!$I$11:$I$19999,$C790,Xuat!$K$11:$K$19999)</f>
        <v>0</v>
      </c>
      <c r="L790" s="65">
        <f t="shared" ref="L790:M790" si="1564">F790+H790-J790</f>
        <v>0</v>
      </c>
      <c r="M790" s="65">
        <f t="shared" si="1564"/>
        <v>0</v>
      </c>
      <c r="N790" s="65">
        <f t="shared" ref="N790:O790" si="1565">F790+H790</f>
        <v>0</v>
      </c>
      <c r="O790" s="65">
        <f t="shared" si="1565"/>
        <v>0</v>
      </c>
      <c r="P790" s="66" t="str">
        <f t="shared" si="5"/>
        <v/>
      </c>
      <c r="Q790" s="65">
        <f t="shared" si="6"/>
        <v>0</v>
      </c>
      <c r="R790" s="67"/>
      <c r="S790" s="68"/>
      <c r="T790" s="68"/>
      <c r="U790" s="68"/>
      <c r="V790" s="68"/>
      <c r="W790" s="68"/>
      <c r="X790" s="68"/>
      <c r="Y790" s="68"/>
      <c r="Z790" s="68"/>
      <c r="AA790" s="68"/>
    </row>
    <row r="791" ht="15.75" customHeight="1">
      <c r="A791" s="59"/>
      <c r="B791" s="60"/>
      <c r="C791" s="61"/>
      <c r="D791" s="62" t="str">
        <f t="shared" si="204"/>
        <v/>
      </c>
      <c r="E791" s="63" t="str">
        <f t="shared" si="205"/>
        <v/>
      </c>
      <c r="F791" s="64"/>
      <c r="G791" s="64"/>
      <c r="H791" s="65">
        <f>SUMIF('Nhập'!$J$11:$J$19999,$C791,'Nhập'!$M$11:$M$19999)</f>
        <v>0</v>
      </c>
      <c r="I791" s="65">
        <f>SUMIF('Nhập'!$J$11:$J$19999,$C791,'Nhập'!$O$11:$O$19999)</f>
        <v>0</v>
      </c>
      <c r="J791" s="65">
        <f>SUMIF(Xuat!$I$11:$I$19999,$C791,Xuat!$K$11:$K$19999)</f>
        <v>0</v>
      </c>
      <c r="K791" s="65">
        <f>SUMIF(Xuat!$I$11:$I$19999,$C791,Xuat!$K$11:$K$19999)</f>
        <v>0</v>
      </c>
      <c r="L791" s="65">
        <f t="shared" ref="L791:M791" si="1566">F791+H791-J791</f>
        <v>0</v>
      </c>
      <c r="M791" s="65">
        <f t="shared" si="1566"/>
        <v>0</v>
      </c>
      <c r="N791" s="65">
        <f t="shared" ref="N791:O791" si="1567">F791+H791</f>
        <v>0</v>
      </c>
      <c r="O791" s="65">
        <f t="shared" si="1567"/>
        <v>0</v>
      </c>
      <c r="P791" s="66" t="str">
        <f t="shared" si="5"/>
        <v/>
      </c>
      <c r="Q791" s="65">
        <f t="shared" si="6"/>
        <v>0</v>
      </c>
      <c r="R791" s="67"/>
      <c r="S791" s="68"/>
      <c r="T791" s="68"/>
      <c r="U791" s="68"/>
      <c r="V791" s="68"/>
      <c r="W791" s="68"/>
      <c r="X791" s="68"/>
      <c r="Y791" s="68"/>
      <c r="Z791" s="68"/>
      <c r="AA791" s="68"/>
    </row>
    <row r="792" ht="15.75" customHeight="1">
      <c r="A792" s="59"/>
      <c r="B792" s="60"/>
      <c r="C792" s="61"/>
      <c r="D792" s="62" t="str">
        <f t="shared" si="204"/>
        <v/>
      </c>
      <c r="E792" s="63" t="str">
        <f t="shared" si="205"/>
        <v/>
      </c>
      <c r="F792" s="64"/>
      <c r="G792" s="64"/>
      <c r="H792" s="65">
        <f>SUMIF('Nhập'!$J$11:$J$19999,$C792,'Nhập'!$M$11:$M$19999)</f>
        <v>0</v>
      </c>
      <c r="I792" s="65">
        <f>SUMIF('Nhập'!$J$11:$J$19999,$C792,'Nhập'!$O$11:$O$19999)</f>
        <v>0</v>
      </c>
      <c r="J792" s="65">
        <f>SUMIF(Xuat!$I$11:$I$19999,$C792,Xuat!$K$11:$K$19999)</f>
        <v>0</v>
      </c>
      <c r="K792" s="65">
        <f>SUMIF(Xuat!$I$11:$I$19999,$C792,Xuat!$K$11:$K$19999)</f>
        <v>0</v>
      </c>
      <c r="L792" s="65">
        <f t="shared" ref="L792:M792" si="1568">F792+H792-J792</f>
        <v>0</v>
      </c>
      <c r="M792" s="65">
        <f t="shared" si="1568"/>
        <v>0</v>
      </c>
      <c r="N792" s="65">
        <f t="shared" ref="N792:O792" si="1569">F792+H792</f>
        <v>0</v>
      </c>
      <c r="O792" s="65">
        <f t="shared" si="1569"/>
        <v>0</v>
      </c>
      <c r="P792" s="66" t="str">
        <f t="shared" si="5"/>
        <v/>
      </c>
      <c r="Q792" s="65">
        <f t="shared" si="6"/>
        <v>0</v>
      </c>
      <c r="R792" s="67"/>
      <c r="S792" s="68"/>
      <c r="T792" s="68"/>
      <c r="U792" s="68"/>
      <c r="V792" s="68"/>
      <c r="W792" s="68"/>
      <c r="X792" s="68"/>
      <c r="Y792" s="68"/>
      <c r="Z792" s="68"/>
      <c r="AA792" s="68"/>
    </row>
    <row r="793" ht="15.75" customHeight="1">
      <c r="A793" s="59"/>
      <c r="B793" s="60"/>
      <c r="C793" s="61"/>
      <c r="D793" s="62" t="str">
        <f t="shared" si="204"/>
        <v/>
      </c>
      <c r="E793" s="63" t="str">
        <f t="shared" si="205"/>
        <v/>
      </c>
      <c r="F793" s="64"/>
      <c r="G793" s="64"/>
      <c r="H793" s="65">
        <f>SUMIF('Nhập'!$J$11:$J$19999,$C793,'Nhập'!$M$11:$M$19999)</f>
        <v>0</v>
      </c>
      <c r="I793" s="65">
        <f>SUMIF('Nhập'!$J$11:$J$19999,$C793,'Nhập'!$O$11:$O$19999)</f>
        <v>0</v>
      </c>
      <c r="J793" s="65">
        <f>SUMIF(Xuat!$I$11:$I$19999,$C793,Xuat!$K$11:$K$19999)</f>
        <v>0</v>
      </c>
      <c r="K793" s="65">
        <f>SUMIF(Xuat!$I$11:$I$19999,$C793,Xuat!$K$11:$K$19999)</f>
        <v>0</v>
      </c>
      <c r="L793" s="65">
        <f t="shared" ref="L793:M793" si="1570">F793+H793-J793</f>
        <v>0</v>
      </c>
      <c r="M793" s="65">
        <f t="shared" si="1570"/>
        <v>0</v>
      </c>
      <c r="N793" s="65">
        <f t="shared" ref="N793:O793" si="1571">F793+H793</f>
        <v>0</v>
      </c>
      <c r="O793" s="65">
        <f t="shared" si="1571"/>
        <v>0</v>
      </c>
      <c r="P793" s="66" t="str">
        <f t="shared" si="5"/>
        <v/>
      </c>
      <c r="Q793" s="65">
        <f t="shared" si="6"/>
        <v>0</v>
      </c>
      <c r="R793" s="67"/>
      <c r="S793" s="68"/>
      <c r="T793" s="68"/>
      <c r="U793" s="68"/>
      <c r="V793" s="68"/>
      <c r="W793" s="68"/>
      <c r="X793" s="68"/>
      <c r="Y793" s="68"/>
      <c r="Z793" s="68"/>
      <c r="AA793" s="68"/>
    </row>
    <row r="794" ht="15.75" customHeight="1">
      <c r="A794" s="59"/>
      <c r="B794" s="60"/>
      <c r="C794" s="61"/>
      <c r="D794" s="62" t="str">
        <f t="shared" si="204"/>
        <v/>
      </c>
      <c r="E794" s="63" t="str">
        <f t="shared" si="205"/>
        <v/>
      </c>
      <c r="F794" s="64"/>
      <c r="G794" s="64"/>
      <c r="H794" s="65">
        <f>SUMIF('Nhập'!$J$11:$J$19999,$C794,'Nhập'!$M$11:$M$19999)</f>
        <v>0</v>
      </c>
      <c r="I794" s="65">
        <f>SUMIF('Nhập'!$J$11:$J$19999,$C794,'Nhập'!$O$11:$O$19999)</f>
        <v>0</v>
      </c>
      <c r="J794" s="65">
        <f>SUMIF(Xuat!$I$11:$I$19999,$C794,Xuat!$K$11:$K$19999)</f>
        <v>0</v>
      </c>
      <c r="K794" s="65">
        <f>SUMIF(Xuat!$I$11:$I$19999,$C794,Xuat!$K$11:$K$19999)</f>
        <v>0</v>
      </c>
      <c r="L794" s="65">
        <f t="shared" ref="L794:M794" si="1572">F794+H794-J794</f>
        <v>0</v>
      </c>
      <c r="M794" s="65">
        <f t="shared" si="1572"/>
        <v>0</v>
      </c>
      <c r="N794" s="65">
        <f t="shared" ref="N794:O794" si="1573">F794+H794</f>
        <v>0</v>
      </c>
      <c r="O794" s="65">
        <f t="shared" si="1573"/>
        <v>0</v>
      </c>
      <c r="P794" s="66" t="str">
        <f t="shared" si="5"/>
        <v/>
      </c>
      <c r="Q794" s="65">
        <f t="shared" si="6"/>
        <v>0</v>
      </c>
      <c r="R794" s="67"/>
      <c r="S794" s="68"/>
      <c r="T794" s="68"/>
      <c r="U794" s="68"/>
      <c r="V794" s="68"/>
      <c r="W794" s="68"/>
      <c r="X794" s="68"/>
      <c r="Y794" s="68"/>
      <c r="Z794" s="68"/>
      <c r="AA794" s="68"/>
    </row>
    <row r="795" ht="15.75" customHeight="1">
      <c r="A795" s="59"/>
      <c r="B795" s="60"/>
      <c r="C795" s="61"/>
      <c r="D795" s="62"/>
      <c r="E795" s="63"/>
      <c r="F795" s="64"/>
      <c r="G795" s="64"/>
      <c r="H795" s="65">
        <f>SUMIF('Nhập'!$J$11:$J$19999,$C795,'Nhập'!$M$11:$M$19999)</f>
        <v>0</v>
      </c>
      <c r="I795" s="65">
        <f>SUMIF('Nhập'!$J$11:$J$19999,$C795,'Nhập'!$O$11:$O$19999)</f>
        <v>0</v>
      </c>
      <c r="J795" s="65">
        <f>SUMIF(Xuat!$I$11:$I$19999,$C795,Xuat!$K$11:$K$19999)</f>
        <v>0</v>
      </c>
      <c r="K795" s="65">
        <f>SUMIF(Xuat!$I$11:$I$19999,$C795,Xuat!$K$11:$K$19999)</f>
        <v>0</v>
      </c>
      <c r="L795" s="65">
        <f t="shared" ref="L795:M795" si="1574">F795+H795-J795</f>
        <v>0</v>
      </c>
      <c r="M795" s="65">
        <f t="shared" si="1574"/>
        <v>0</v>
      </c>
      <c r="N795" s="65">
        <f t="shared" ref="N795:O795" si="1575">F795+H795</f>
        <v>0</v>
      </c>
      <c r="O795" s="65">
        <f t="shared" si="1575"/>
        <v>0</v>
      </c>
      <c r="P795" s="66" t="str">
        <f t="shared" si="5"/>
        <v/>
      </c>
      <c r="Q795" s="65">
        <f t="shared" si="6"/>
        <v>0</v>
      </c>
      <c r="R795" s="67"/>
      <c r="S795" s="68"/>
      <c r="T795" s="68"/>
      <c r="U795" s="68"/>
      <c r="V795" s="68"/>
      <c r="W795" s="68"/>
      <c r="X795" s="68"/>
      <c r="Y795" s="68"/>
      <c r="Z795" s="68"/>
      <c r="AA795" s="68"/>
    </row>
    <row r="796" ht="15.75" customHeight="1">
      <c r="E796" s="16"/>
      <c r="F796" s="19"/>
      <c r="G796" s="19"/>
      <c r="H796" s="19"/>
      <c r="R796" s="17"/>
    </row>
    <row r="797" ht="15.75" customHeight="1">
      <c r="E797" s="16"/>
      <c r="F797" s="19"/>
      <c r="G797" s="19"/>
      <c r="H797" s="19"/>
      <c r="R797" s="17"/>
    </row>
    <row r="798" ht="15.75" customHeight="1">
      <c r="E798" s="16"/>
      <c r="F798" s="19"/>
      <c r="G798" s="19"/>
      <c r="H798" s="19"/>
      <c r="R798" s="17"/>
    </row>
    <row r="799" ht="15.75" customHeight="1">
      <c r="E799" s="16"/>
      <c r="F799" s="19"/>
      <c r="G799" s="19"/>
      <c r="H799" s="19"/>
      <c r="R799" s="17"/>
    </row>
    <row r="800" ht="15.75" customHeight="1">
      <c r="E800" s="16"/>
      <c r="F800" s="19"/>
      <c r="G800" s="19"/>
      <c r="H800" s="19"/>
      <c r="R800" s="17"/>
    </row>
    <row r="801" ht="15.75" customHeight="1">
      <c r="E801" s="16"/>
      <c r="F801" s="19"/>
      <c r="G801" s="19"/>
      <c r="H801" s="19"/>
      <c r="R801" s="17"/>
    </row>
    <row r="802" ht="15.75" customHeight="1">
      <c r="E802" s="16"/>
      <c r="F802" s="19"/>
      <c r="G802" s="19"/>
      <c r="H802" s="19"/>
      <c r="R802" s="17"/>
    </row>
    <row r="803" ht="15.75" customHeight="1">
      <c r="E803" s="16"/>
      <c r="F803" s="19"/>
      <c r="G803" s="19"/>
      <c r="H803" s="19"/>
      <c r="R803" s="17"/>
    </row>
    <row r="804" ht="15.75" customHeight="1">
      <c r="E804" s="16"/>
      <c r="F804" s="19"/>
      <c r="G804" s="19"/>
      <c r="H804" s="19"/>
      <c r="R804" s="17"/>
    </row>
    <row r="805" ht="15.75" customHeight="1">
      <c r="E805" s="16"/>
      <c r="F805" s="19"/>
      <c r="G805" s="19"/>
      <c r="H805" s="19"/>
      <c r="R805" s="17"/>
    </row>
    <row r="806" ht="15.75" customHeight="1">
      <c r="E806" s="16"/>
      <c r="F806" s="19"/>
      <c r="G806" s="19"/>
      <c r="H806" s="19"/>
      <c r="R806" s="17"/>
    </row>
    <row r="807" ht="15.75" customHeight="1">
      <c r="E807" s="16"/>
      <c r="F807" s="19"/>
      <c r="G807" s="19"/>
      <c r="H807" s="19"/>
      <c r="R807" s="17"/>
    </row>
    <row r="808" ht="15.75" customHeight="1">
      <c r="E808" s="16"/>
      <c r="F808" s="19"/>
      <c r="G808" s="19"/>
      <c r="H808" s="19"/>
      <c r="R808" s="17"/>
    </row>
    <row r="809" ht="15.75" customHeight="1">
      <c r="E809" s="16"/>
      <c r="F809" s="19"/>
      <c r="G809" s="19"/>
      <c r="H809" s="19"/>
      <c r="R809" s="17"/>
    </row>
    <row r="810" ht="15.75" customHeight="1">
      <c r="E810" s="16"/>
      <c r="F810" s="19"/>
      <c r="G810" s="19"/>
      <c r="H810" s="19"/>
      <c r="R810" s="17"/>
    </row>
    <row r="811" ht="15.75" customHeight="1">
      <c r="E811" s="16"/>
      <c r="F811" s="19"/>
      <c r="G811" s="19"/>
      <c r="H811" s="19"/>
      <c r="R811" s="17"/>
    </row>
    <row r="812" ht="15.75" customHeight="1">
      <c r="E812" s="16"/>
      <c r="F812" s="19"/>
      <c r="G812" s="19"/>
      <c r="H812" s="19"/>
      <c r="R812" s="17"/>
    </row>
    <row r="813" ht="15.75" customHeight="1">
      <c r="E813" s="16"/>
      <c r="F813" s="19"/>
      <c r="G813" s="19"/>
      <c r="H813" s="19"/>
      <c r="R813" s="17"/>
    </row>
    <row r="814" ht="15.75" customHeight="1">
      <c r="E814" s="16"/>
      <c r="F814" s="19"/>
      <c r="G814" s="19"/>
      <c r="H814" s="19"/>
      <c r="R814" s="17"/>
    </row>
    <row r="815" ht="15.75" customHeight="1">
      <c r="E815" s="16"/>
      <c r="F815" s="19"/>
      <c r="G815" s="19"/>
      <c r="H815" s="19"/>
      <c r="R815" s="17"/>
    </row>
    <row r="816" ht="15.75" customHeight="1">
      <c r="E816" s="16"/>
      <c r="F816" s="19"/>
      <c r="G816" s="19"/>
      <c r="H816" s="19"/>
      <c r="R816" s="17"/>
    </row>
    <row r="817" ht="15.75" customHeight="1">
      <c r="E817" s="16"/>
      <c r="F817" s="19"/>
      <c r="G817" s="19"/>
      <c r="H817" s="19"/>
      <c r="R817" s="17"/>
    </row>
    <row r="818" ht="15.75" customHeight="1">
      <c r="E818" s="16"/>
      <c r="F818" s="19"/>
      <c r="G818" s="19"/>
      <c r="H818" s="19"/>
      <c r="R818" s="17"/>
    </row>
    <row r="819" ht="15.75" customHeight="1">
      <c r="E819" s="16"/>
      <c r="F819" s="19"/>
      <c r="G819" s="19"/>
      <c r="H819" s="19"/>
      <c r="R819" s="17"/>
    </row>
    <row r="820" ht="15.75" customHeight="1">
      <c r="E820" s="16"/>
      <c r="F820" s="19"/>
      <c r="G820" s="19"/>
      <c r="H820" s="19"/>
      <c r="R820" s="17"/>
    </row>
    <row r="821" ht="15.75" customHeight="1">
      <c r="E821" s="16"/>
      <c r="F821" s="19"/>
      <c r="G821" s="19"/>
      <c r="H821" s="19"/>
      <c r="R821" s="17"/>
    </row>
    <row r="822" ht="15.75" customHeight="1">
      <c r="E822" s="16"/>
      <c r="F822" s="19"/>
      <c r="G822" s="19"/>
      <c r="H822" s="19"/>
      <c r="R822" s="17"/>
    </row>
    <row r="823" ht="15.75" customHeight="1">
      <c r="E823" s="16"/>
      <c r="F823" s="19"/>
      <c r="G823" s="19"/>
      <c r="H823" s="19"/>
      <c r="R823" s="17"/>
    </row>
    <row r="824" ht="15.75" customHeight="1">
      <c r="E824" s="16"/>
      <c r="F824" s="19"/>
      <c r="G824" s="19"/>
      <c r="H824" s="19"/>
      <c r="R824" s="17"/>
    </row>
    <row r="825" ht="15.75" customHeight="1">
      <c r="E825" s="16"/>
      <c r="F825" s="19"/>
      <c r="G825" s="19"/>
      <c r="H825" s="19"/>
      <c r="R825" s="17"/>
    </row>
    <row r="826" ht="15.75" customHeight="1">
      <c r="E826" s="16"/>
      <c r="F826" s="19"/>
      <c r="G826" s="19"/>
      <c r="H826" s="19"/>
      <c r="R826" s="17"/>
    </row>
    <row r="827" ht="15.75" customHeight="1">
      <c r="E827" s="16"/>
      <c r="F827" s="19"/>
      <c r="G827" s="19"/>
      <c r="H827" s="19"/>
      <c r="R827" s="17"/>
    </row>
    <row r="828" ht="15.75" customHeight="1">
      <c r="E828" s="16"/>
      <c r="F828" s="19"/>
      <c r="G828" s="19"/>
      <c r="H828" s="19"/>
      <c r="R828" s="17"/>
    </row>
    <row r="829" ht="15.75" customHeight="1">
      <c r="E829" s="16"/>
      <c r="F829" s="19"/>
      <c r="G829" s="19"/>
      <c r="H829" s="19"/>
      <c r="R829" s="17"/>
    </row>
    <row r="830" ht="15.75" customHeight="1">
      <c r="E830" s="16"/>
      <c r="F830" s="19"/>
      <c r="G830" s="19"/>
      <c r="H830" s="19"/>
      <c r="R830" s="17"/>
    </row>
    <row r="831" ht="15.75" customHeight="1">
      <c r="E831" s="16"/>
      <c r="F831" s="19"/>
      <c r="G831" s="19"/>
      <c r="H831" s="19"/>
      <c r="R831" s="17"/>
    </row>
    <row r="832" ht="15.75" customHeight="1">
      <c r="E832" s="16"/>
      <c r="F832" s="19"/>
      <c r="G832" s="19"/>
      <c r="H832" s="19"/>
      <c r="R832" s="17"/>
    </row>
    <row r="833" ht="15.75" customHeight="1">
      <c r="E833" s="16"/>
      <c r="F833" s="19"/>
      <c r="G833" s="19"/>
      <c r="H833" s="19"/>
      <c r="R833" s="17"/>
    </row>
    <row r="834" ht="15.75" customHeight="1">
      <c r="E834" s="16"/>
      <c r="F834" s="19"/>
      <c r="G834" s="19"/>
      <c r="H834" s="19"/>
      <c r="R834" s="17"/>
    </row>
    <row r="835" ht="15.75" customHeight="1">
      <c r="E835" s="16"/>
      <c r="F835" s="19"/>
      <c r="G835" s="19"/>
      <c r="H835" s="19"/>
      <c r="R835" s="17"/>
    </row>
    <row r="836" ht="15.75" customHeight="1">
      <c r="E836" s="16"/>
      <c r="F836" s="19"/>
      <c r="G836" s="19"/>
      <c r="H836" s="19"/>
      <c r="R836" s="17"/>
    </row>
    <row r="837" ht="15.75" customHeight="1">
      <c r="E837" s="16"/>
      <c r="F837" s="19"/>
      <c r="G837" s="19"/>
      <c r="H837" s="19"/>
      <c r="R837" s="17"/>
    </row>
    <row r="838" ht="15.75" customHeight="1">
      <c r="E838" s="16"/>
      <c r="F838" s="19"/>
      <c r="G838" s="19"/>
      <c r="H838" s="19"/>
      <c r="R838" s="17"/>
    </row>
    <row r="839" ht="15.75" customHeight="1">
      <c r="E839" s="16"/>
      <c r="F839" s="19"/>
      <c r="G839" s="19"/>
      <c r="H839" s="19"/>
      <c r="R839" s="17"/>
    </row>
    <row r="840" ht="15.75" customHeight="1">
      <c r="E840" s="16"/>
      <c r="F840" s="19"/>
      <c r="G840" s="19"/>
      <c r="H840" s="19"/>
      <c r="R840" s="17"/>
    </row>
    <row r="841" ht="15.75" customHeight="1">
      <c r="E841" s="16"/>
      <c r="F841" s="19"/>
      <c r="G841" s="19"/>
      <c r="H841" s="19"/>
      <c r="R841" s="17"/>
    </row>
    <row r="842" ht="15.75" customHeight="1">
      <c r="E842" s="16"/>
      <c r="F842" s="19"/>
      <c r="G842" s="19"/>
      <c r="H842" s="19"/>
      <c r="R842" s="17"/>
    </row>
    <row r="843" ht="15.75" customHeight="1">
      <c r="E843" s="16"/>
      <c r="F843" s="19"/>
      <c r="G843" s="19"/>
      <c r="H843" s="19"/>
      <c r="R843" s="17"/>
    </row>
    <row r="844" ht="15.75" customHeight="1">
      <c r="E844" s="16"/>
      <c r="F844" s="19"/>
      <c r="G844" s="19"/>
      <c r="H844" s="19"/>
      <c r="R844" s="17"/>
    </row>
    <row r="845" ht="15.75" customHeight="1">
      <c r="E845" s="16"/>
      <c r="F845" s="19"/>
      <c r="G845" s="19"/>
      <c r="H845" s="19"/>
      <c r="R845" s="17"/>
    </row>
    <row r="846" ht="15.75" customHeight="1">
      <c r="E846" s="16"/>
      <c r="F846" s="19"/>
      <c r="G846" s="19"/>
      <c r="H846" s="19"/>
      <c r="R846" s="17"/>
    </row>
    <row r="847" ht="15.75" customHeight="1">
      <c r="E847" s="16"/>
      <c r="F847" s="19"/>
      <c r="G847" s="19"/>
      <c r="H847" s="19"/>
      <c r="R847" s="17"/>
    </row>
    <row r="848" ht="15.75" customHeight="1">
      <c r="E848" s="16"/>
      <c r="F848" s="19"/>
      <c r="G848" s="19"/>
      <c r="H848" s="19"/>
      <c r="R848" s="17"/>
    </row>
    <row r="849" ht="15.75" customHeight="1">
      <c r="E849" s="16"/>
      <c r="F849" s="19"/>
      <c r="G849" s="19"/>
      <c r="H849" s="19"/>
      <c r="R849" s="17"/>
    </row>
    <row r="850" ht="15.75" customHeight="1">
      <c r="E850" s="16"/>
      <c r="F850" s="19"/>
      <c r="G850" s="19"/>
      <c r="H850" s="19"/>
      <c r="R850" s="17"/>
    </row>
    <row r="851" ht="15.75" customHeight="1">
      <c r="E851" s="16"/>
      <c r="F851" s="19"/>
      <c r="G851" s="19"/>
      <c r="H851" s="19"/>
      <c r="R851" s="17"/>
    </row>
    <row r="852" ht="15.75" customHeight="1">
      <c r="E852" s="16"/>
      <c r="F852" s="19"/>
      <c r="G852" s="19"/>
      <c r="H852" s="19"/>
      <c r="R852" s="17"/>
    </row>
    <row r="853" ht="15.75" customHeight="1">
      <c r="E853" s="16"/>
      <c r="F853" s="19"/>
      <c r="G853" s="19"/>
      <c r="H853" s="19"/>
      <c r="R853" s="17"/>
    </row>
    <row r="854" ht="15.75" customHeight="1">
      <c r="E854" s="16"/>
      <c r="F854" s="19"/>
      <c r="G854" s="19"/>
      <c r="H854" s="19"/>
      <c r="R854" s="17"/>
    </row>
    <row r="855" ht="15.75" customHeight="1">
      <c r="E855" s="16"/>
      <c r="F855" s="19"/>
      <c r="G855" s="19"/>
      <c r="H855" s="19"/>
      <c r="R855" s="17"/>
    </row>
    <row r="856" ht="15.75" customHeight="1">
      <c r="E856" s="16"/>
      <c r="F856" s="19"/>
      <c r="G856" s="19"/>
      <c r="H856" s="19"/>
      <c r="R856" s="17"/>
    </row>
    <row r="857" ht="15.75" customHeight="1">
      <c r="E857" s="16"/>
      <c r="F857" s="19"/>
      <c r="G857" s="19"/>
      <c r="H857" s="19"/>
      <c r="R857" s="17"/>
    </row>
    <row r="858" ht="15.75" customHeight="1">
      <c r="E858" s="16"/>
      <c r="F858" s="19"/>
      <c r="G858" s="19"/>
      <c r="H858" s="19"/>
      <c r="R858" s="17"/>
    </row>
    <row r="859" ht="15.75" customHeight="1">
      <c r="E859" s="16"/>
      <c r="F859" s="19"/>
      <c r="G859" s="19"/>
      <c r="H859" s="19"/>
      <c r="R859" s="17"/>
    </row>
    <row r="860" ht="15.75" customHeight="1">
      <c r="E860" s="16"/>
      <c r="F860" s="19"/>
      <c r="G860" s="19"/>
      <c r="H860" s="19"/>
      <c r="R860" s="17"/>
    </row>
    <row r="861" ht="15.75" customHeight="1">
      <c r="E861" s="16"/>
      <c r="F861" s="19"/>
      <c r="G861" s="19"/>
      <c r="H861" s="19"/>
      <c r="R861" s="17"/>
    </row>
    <row r="862" ht="15.75" customHeight="1">
      <c r="E862" s="16"/>
      <c r="F862" s="19"/>
      <c r="G862" s="19"/>
      <c r="H862" s="19"/>
      <c r="R862" s="17"/>
    </row>
    <row r="863" ht="15.75" customHeight="1">
      <c r="E863" s="16"/>
      <c r="F863" s="19"/>
      <c r="G863" s="19"/>
      <c r="H863" s="19"/>
      <c r="R863" s="17"/>
    </row>
    <row r="864" ht="15.75" customHeight="1">
      <c r="E864" s="16"/>
      <c r="F864" s="19"/>
      <c r="G864" s="19"/>
      <c r="H864" s="19"/>
      <c r="R864" s="17"/>
    </row>
    <row r="865" ht="15.75" customHeight="1">
      <c r="E865" s="16"/>
      <c r="F865" s="19"/>
      <c r="G865" s="19"/>
      <c r="H865" s="19"/>
      <c r="R865" s="17"/>
    </row>
    <row r="866" ht="15.75" customHeight="1">
      <c r="E866" s="16"/>
      <c r="F866" s="19"/>
      <c r="G866" s="19"/>
      <c r="H866" s="19"/>
      <c r="R866" s="17"/>
    </row>
    <row r="867" ht="15.75" customHeight="1">
      <c r="E867" s="16"/>
      <c r="F867" s="19"/>
      <c r="G867" s="19"/>
      <c r="H867" s="19"/>
      <c r="R867" s="17"/>
    </row>
    <row r="868" ht="15.75" customHeight="1">
      <c r="E868" s="16"/>
      <c r="F868" s="19"/>
      <c r="G868" s="19"/>
      <c r="H868" s="19"/>
      <c r="R868" s="17"/>
    </row>
    <row r="869" ht="15.75" customHeight="1">
      <c r="E869" s="16"/>
      <c r="F869" s="19"/>
      <c r="G869" s="19"/>
      <c r="H869" s="19"/>
      <c r="R869" s="17"/>
    </row>
    <row r="870" ht="15.75" customHeight="1">
      <c r="E870" s="16"/>
      <c r="F870" s="19"/>
      <c r="G870" s="19"/>
      <c r="H870" s="19"/>
      <c r="R870" s="17"/>
    </row>
    <row r="871" ht="15.75" customHeight="1">
      <c r="E871" s="16"/>
      <c r="F871" s="19"/>
      <c r="G871" s="19"/>
      <c r="H871" s="19"/>
      <c r="R871" s="17"/>
    </row>
    <row r="872" ht="15.75" customHeight="1">
      <c r="E872" s="16"/>
      <c r="F872" s="19"/>
      <c r="G872" s="19"/>
      <c r="H872" s="19"/>
      <c r="R872" s="17"/>
    </row>
    <row r="873" ht="15.75" customHeight="1">
      <c r="E873" s="16"/>
      <c r="F873" s="19"/>
      <c r="G873" s="19"/>
      <c r="H873" s="19"/>
      <c r="R873" s="17"/>
    </row>
    <row r="874" ht="15.75" customHeight="1">
      <c r="E874" s="16"/>
      <c r="F874" s="19"/>
      <c r="G874" s="19"/>
      <c r="H874" s="19"/>
      <c r="R874" s="17"/>
    </row>
    <row r="875" ht="15.75" customHeight="1">
      <c r="E875" s="16"/>
      <c r="F875" s="19"/>
      <c r="G875" s="19"/>
      <c r="H875" s="19"/>
      <c r="R875" s="17"/>
    </row>
    <row r="876" ht="15.75" customHeight="1">
      <c r="E876" s="16"/>
      <c r="F876" s="19"/>
      <c r="G876" s="19"/>
      <c r="H876" s="19"/>
      <c r="R876" s="17"/>
    </row>
    <row r="877" ht="15.75" customHeight="1">
      <c r="E877" s="16"/>
      <c r="F877" s="19"/>
      <c r="G877" s="19"/>
      <c r="H877" s="19"/>
      <c r="R877" s="17"/>
    </row>
    <row r="878" ht="15.75" customHeight="1">
      <c r="E878" s="16"/>
      <c r="F878" s="19"/>
      <c r="G878" s="19"/>
      <c r="H878" s="19"/>
      <c r="R878" s="17"/>
    </row>
    <row r="879" ht="15.75" customHeight="1">
      <c r="E879" s="16"/>
      <c r="F879" s="19"/>
      <c r="G879" s="19"/>
      <c r="H879" s="19"/>
      <c r="R879" s="17"/>
    </row>
    <row r="880" ht="15.75" customHeight="1">
      <c r="E880" s="16"/>
      <c r="F880" s="19"/>
      <c r="G880" s="19"/>
      <c r="H880" s="19"/>
      <c r="R880" s="17"/>
    </row>
    <row r="881" ht="15.75" customHeight="1">
      <c r="E881" s="16"/>
      <c r="F881" s="19"/>
      <c r="G881" s="19"/>
      <c r="H881" s="19"/>
      <c r="R881" s="17"/>
    </row>
    <row r="882" ht="15.75" customHeight="1">
      <c r="E882" s="16"/>
      <c r="F882" s="19"/>
      <c r="G882" s="19"/>
      <c r="H882" s="19"/>
      <c r="R882" s="17"/>
    </row>
    <row r="883" ht="15.75" customHeight="1">
      <c r="E883" s="16"/>
      <c r="F883" s="19"/>
      <c r="G883" s="19"/>
      <c r="H883" s="19"/>
      <c r="R883" s="17"/>
    </row>
    <row r="884" ht="15.75" customHeight="1">
      <c r="E884" s="16"/>
      <c r="F884" s="19"/>
      <c r="G884" s="19"/>
      <c r="H884" s="19"/>
      <c r="R884" s="17"/>
    </row>
    <row r="885" ht="15.75" customHeight="1">
      <c r="E885" s="16"/>
      <c r="F885" s="19"/>
      <c r="G885" s="19"/>
      <c r="H885" s="19"/>
      <c r="R885" s="17"/>
    </row>
    <row r="886" ht="15.75" customHeight="1">
      <c r="E886" s="16"/>
      <c r="F886" s="19"/>
      <c r="G886" s="19"/>
      <c r="H886" s="19"/>
      <c r="R886" s="17"/>
    </row>
    <row r="887" ht="15.75" customHeight="1">
      <c r="E887" s="16"/>
      <c r="F887" s="19"/>
      <c r="G887" s="19"/>
      <c r="H887" s="19"/>
      <c r="R887" s="17"/>
    </row>
    <row r="888" ht="15.75" customHeight="1">
      <c r="E888" s="16"/>
      <c r="F888" s="19"/>
      <c r="G888" s="19"/>
      <c r="H888" s="19"/>
      <c r="R888" s="17"/>
    </row>
    <row r="889" ht="15.75" customHeight="1">
      <c r="E889" s="16"/>
      <c r="F889" s="19"/>
      <c r="G889" s="19"/>
      <c r="H889" s="19"/>
      <c r="R889" s="17"/>
    </row>
    <row r="890" ht="15.75" customHeight="1">
      <c r="E890" s="16"/>
      <c r="F890" s="19"/>
      <c r="G890" s="19"/>
      <c r="H890" s="19"/>
      <c r="R890" s="17"/>
    </row>
    <row r="891" ht="15.75" customHeight="1">
      <c r="E891" s="16"/>
      <c r="F891" s="19"/>
      <c r="G891" s="19"/>
      <c r="H891" s="19"/>
      <c r="R891" s="17"/>
    </row>
    <row r="892" ht="15.75" customHeight="1">
      <c r="E892" s="16"/>
      <c r="F892" s="19"/>
      <c r="G892" s="19"/>
      <c r="H892" s="19"/>
      <c r="R892" s="17"/>
    </row>
    <row r="893" ht="15.75" customHeight="1">
      <c r="E893" s="16"/>
      <c r="F893" s="19"/>
      <c r="G893" s="19"/>
      <c r="H893" s="19"/>
      <c r="R893" s="17"/>
    </row>
    <row r="894" ht="15.75" customHeight="1">
      <c r="E894" s="16"/>
      <c r="F894" s="19"/>
      <c r="G894" s="19"/>
      <c r="H894" s="19"/>
      <c r="R894" s="17"/>
    </row>
    <row r="895" ht="15.75" customHeight="1">
      <c r="E895" s="16"/>
      <c r="F895" s="19"/>
      <c r="G895" s="19"/>
      <c r="H895" s="19"/>
      <c r="R895" s="17"/>
    </row>
    <row r="896" ht="15.75" customHeight="1">
      <c r="E896" s="16"/>
      <c r="F896" s="19"/>
      <c r="G896" s="19"/>
      <c r="H896" s="19"/>
      <c r="R896" s="17"/>
    </row>
    <row r="897" ht="15.75" customHeight="1">
      <c r="E897" s="16"/>
      <c r="F897" s="19"/>
      <c r="G897" s="19"/>
      <c r="H897" s="19"/>
      <c r="R897" s="17"/>
    </row>
    <row r="898" ht="15.75" customHeight="1">
      <c r="E898" s="16"/>
      <c r="F898" s="19"/>
      <c r="G898" s="19"/>
      <c r="H898" s="19"/>
      <c r="R898" s="17"/>
    </row>
    <row r="899" ht="15.75" customHeight="1">
      <c r="E899" s="16"/>
      <c r="F899" s="19"/>
      <c r="G899" s="19"/>
      <c r="H899" s="19"/>
      <c r="R899" s="17"/>
    </row>
    <row r="900" ht="15.75" customHeight="1">
      <c r="E900" s="16"/>
      <c r="F900" s="19"/>
      <c r="G900" s="19"/>
      <c r="H900" s="19"/>
      <c r="R900" s="17"/>
    </row>
    <row r="901" ht="15.75" customHeight="1">
      <c r="E901" s="16"/>
      <c r="F901" s="19"/>
      <c r="G901" s="19"/>
      <c r="H901" s="19"/>
      <c r="R901" s="17"/>
    </row>
    <row r="902" ht="15.75" customHeight="1">
      <c r="E902" s="16"/>
      <c r="F902" s="19"/>
      <c r="G902" s="19"/>
      <c r="H902" s="19"/>
      <c r="R902" s="17"/>
    </row>
    <row r="903" ht="15.75" customHeight="1">
      <c r="E903" s="16"/>
      <c r="F903" s="19"/>
      <c r="G903" s="19"/>
      <c r="H903" s="19"/>
      <c r="R903" s="17"/>
    </row>
    <row r="904" ht="15.75" customHeight="1">
      <c r="E904" s="16"/>
      <c r="F904" s="19"/>
      <c r="G904" s="19"/>
      <c r="H904" s="19"/>
      <c r="R904" s="17"/>
    </row>
    <row r="905" ht="15.75" customHeight="1">
      <c r="E905" s="16"/>
      <c r="F905" s="19"/>
      <c r="G905" s="19"/>
      <c r="H905" s="19"/>
      <c r="R905" s="17"/>
    </row>
    <row r="906" ht="15.75" customHeight="1">
      <c r="E906" s="16"/>
      <c r="F906" s="19"/>
      <c r="G906" s="19"/>
      <c r="H906" s="19"/>
      <c r="R906" s="17"/>
    </row>
    <row r="907" ht="15.75" customHeight="1">
      <c r="E907" s="16"/>
      <c r="F907" s="19"/>
      <c r="G907" s="19"/>
      <c r="H907" s="19"/>
      <c r="R907" s="17"/>
    </row>
    <row r="908" ht="15.75" customHeight="1">
      <c r="E908" s="16"/>
      <c r="F908" s="19"/>
      <c r="G908" s="19"/>
      <c r="H908" s="19"/>
      <c r="R908" s="17"/>
    </row>
    <row r="909" ht="15.75" customHeight="1">
      <c r="E909" s="16"/>
      <c r="F909" s="19"/>
      <c r="G909" s="19"/>
      <c r="H909" s="19"/>
      <c r="R909" s="17"/>
    </row>
    <row r="910" ht="15.75" customHeight="1">
      <c r="E910" s="16"/>
      <c r="F910" s="19"/>
      <c r="G910" s="19"/>
      <c r="H910" s="19"/>
      <c r="R910" s="17"/>
    </row>
    <row r="911" ht="15.75" customHeight="1">
      <c r="E911" s="16"/>
      <c r="F911" s="19"/>
      <c r="G911" s="19"/>
      <c r="H911" s="19"/>
      <c r="R911" s="17"/>
    </row>
    <row r="912" ht="15.75" customHeight="1">
      <c r="E912" s="16"/>
      <c r="F912" s="19"/>
      <c r="G912" s="19"/>
      <c r="H912" s="19"/>
      <c r="R912" s="17"/>
    </row>
    <row r="913" ht="15.75" customHeight="1">
      <c r="E913" s="16"/>
      <c r="F913" s="19"/>
      <c r="G913" s="19"/>
      <c r="H913" s="19"/>
      <c r="R913" s="17"/>
    </row>
    <row r="914" ht="15.75" customHeight="1">
      <c r="E914" s="16"/>
      <c r="F914" s="19"/>
      <c r="G914" s="19"/>
      <c r="H914" s="19"/>
      <c r="R914" s="17"/>
    </row>
    <row r="915" ht="15.75" customHeight="1">
      <c r="E915" s="16"/>
      <c r="F915" s="19"/>
      <c r="G915" s="19"/>
      <c r="H915" s="19"/>
      <c r="R915" s="17"/>
    </row>
    <row r="916" ht="15.75" customHeight="1">
      <c r="E916" s="16"/>
      <c r="F916" s="19"/>
      <c r="G916" s="19"/>
      <c r="H916" s="19"/>
      <c r="R916" s="17"/>
    </row>
    <row r="917" ht="15.75" customHeight="1">
      <c r="E917" s="16"/>
      <c r="F917" s="19"/>
      <c r="G917" s="19"/>
      <c r="H917" s="19"/>
      <c r="R917" s="17"/>
    </row>
    <row r="918" ht="15.75" customHeight="1">
      <c r="E918" s="16"/>
      <c r="F918" s="19"/>
      <c r="G918" s="19"/>
      <c r="H918" s="19"/>
      <c r="R918" s="17"/>
    </row>
    <row r="919" ht="15.75" customHeight="1">
      <c r="E919" s="16"/>
      <c r="F919" s="19"/>
      <c r="G919" s="19"/>
      <c r="H919" s="19"/>
      <c r="R919" s="17"/>
    </row>
    <row r="920" ht="15.75" customHeight="1">
      <c r="E920" s="16"/>
      <c r="F920" s="19"/>
      <c r="G920" s="19"/>
      <c r="H920" s="19"/>
      <c r="R920" s="17"/>
    </row>
    <row r="921" ht="15.75" customHeight="1">
      <c r="E921" s="16"/>
      <c r="F921" s="19"/>
      <c r="G921" s="19"/>
      <c r="H921" s="19"/>
      <c r="R921" s="17"/>
    </row>
    <row r="922" ht="15.75" customHeight="1">
      <c r="E922" s="16"/>
      <c r="F922" s="19"/>
      <c r="G922" s="19"/>
      <c r="H922" s="19"/>
      <c r="R922" s="17"/>
    </row>
    <row r="923" ht="15.75" customHeight="1">
      <c r="E923" s="16"/>
      <c r="F923" s="19"/>
      <c r="G923" s="19"/>
      <c r="H923" s="19"/>
      <c r="R923" s="17"/>
    </row>
    <row r="924" ht="15.75" customHeight="1">
      <c r="E924" s="16"/>
      <c r="F924" s="19"/>
      <c r="G924" s="19"/>
      <c r="H924" s="19"/>
      <c r="R924" s="17"/>
    </row>
    <row r="925" ht="15.75" customHeight="1">
      <c r="E925" s="16"/>
      <c r="F925" s="19"/>
      <c r="G925" s="19"/>
      <c r="H925" s="19"/>
      <c r="R925" s="17"/>
    </row>
    <row r="926" ht="15.75" customHeight="1">
      <c r="E926" s="16"/>
      <c r="F926" s="19"/>
      <c r="G926" s="19"/>
      <c r="H926" s="19"/>
      <c r="R926" s="17"/>
    </row>
    <row r="927" ht="15.75" customHeight="1">
      <c r="E927" s="16"/>
      <c r="F927" s="19"/>
      <c r="G927" s="19"/>
      <c r="H927" s="19"/>
      <c r="R927" s="17"/>
    </row>
    <row r="928" ht="15.75" customHeight="1">
      <c r="E928" s="16"/>
      <c r="F928" s="19"/>
      <c r="G928" s="19"/>
      <c r="H928" s="19"/>
      <c r="R928" s="17"/>
    </row>
    <row r="929" ht="15.75" customHeight="1">
      <c r="E929" s="16"/>
      <c r="F929" s="19"/>
      <c r="G929" s="19"/>
      <c r="H929" s="19"/>
      <c r="R929" s="17"/>
    </row>
    <row r="930" ht="15.75" customHeight="1">
      <c r="E930" s="16"/>
      <c r="F930" s="19"/>
      <c r="G930" s="19"/>
      <c r="H930" s="19"/>
      <c r="R930" s="17"/>
    </row>
    <row r="931" ht="15.75" customHeight="1">
      <c r="E931" s="16"/>
      <c r="F931" s="19"/>
      <c r="G931" s="19"/>
      <c r="H931" s="19"/>
      <c r="R931" s="17"/>
    </row>
    <row r="932" ht="15.75" customHeight="1">
      <c r="E932" s="16"/>
      <c r="F932" s="19"/>
      <c r="G932" s="19"/>
      <c r="H932" s="19"/>
      <c r="R932" s="17"/>
    </row>
    <row r="933" ht="15.75" customHeight="1">
      <c r="E933" s="16"/>
      <c r="F933" s="19"/>
      <c r="G933" s="19"/>
      <c r="H933" s="19"/>
      <c r="R933" s="17"/>
    </row>
    <row r="934" ht="15.75" customHeight="1">
      <c r="E934" s="16"/>
      <c r="F934" s="19"/>
      <c r="G934" s="19"/>
      <c r="H934" s="19"/>
      <c r="R934" s="17"/>
    </row>
    <row r="935" ht="15.75" customHeight="1">
      <c r="E935" s="16"/>
      <c r="F935" s="19"/>
      <c r="G935" s="19"/>
      <c r="H935" s="19"/>
      <c r="R935" s="17"/>
    </row>
    <row r="936" ht="15.75" customHeight="1">
      <c r="E936" s="16"/>
      <c r="F936" s="19"/>
      <c r="G936" s="19"/>
      <c r="H936" s="19"/>
      <c r="R936" s="17"/>
    </row>
    <row r="937" ht="15.75" customHeight="1">
      <c r="E937" s="16"/>
      <c r="F937" s="19"/>
      <c r="G937" s="19"/>
      <c r="H937" s="19"/>
      <c r="R937" s="17"/>
    </row>
    <row r="938" ht="15.75" customHeight="1">
      <c r="E938" s="16"/>
      <c r="F938" s="19"/>
      <c r="G938" s="19"/>
      <c r="H938" s="19"/>
      <c r="R938" s="17"/>
    </row>
    <row r="939" ht="15.75" customHeight="1">
      <c r="E939" s="16"/>
      <c r="F939" s="19"/>
      <c r="G939" s="19"/>
      <c r="H939" s="19"/>
      <c r="R939" s="17"/>
    </row>
    <row r="940" ht="15.75" customHeight="1">
      <c r="E940" s="16"/>
      <c r="F940" s="19"/>
      <c r="G940" s="19"/>
      <c r="H940" s="19"/>
      <c r="R940" s="17"/>
    </row>
    <row r="941" ht="15.75" customHeight="1">
      <c r="E941" s="16"/>
      <c r="F941" s="19"/>
      <c r="G941" s="19"/>
      <c r="H941" s="19"/>
      <c r="R941" s="17"/>
    </row>
    <row r="942" ht="15.75" customHeight="1">
      <c r="E942" s="16"/>
      <c r="F942" s="19"/>
      <c r="G942" s="19"/>
      <c r="H942" s="19"/>
      <c r="R942" s="17"/>
    </row>
    <row r="943" ht="15.75" customHeight="1">
      <c r="E943" s="16"/>
      <c r="F943" s="19"/>
      <c r="G943" s="19"/>
      <c r="H943" s="19"/>
      <c r="R943" s="17"/>
    </row>
    <row r="944" ht="15.75" customHeight="1">
      <c r="E944" s="16"/>
      <c r="F944" s="19"/>
      <c r="G944" s="19"/>
      <c r="H944" s="19"/>
      <c r="R944" s="17"/>
    </row>
    <row r="945" ht="15.75" customHeight="1">
      <c r="E945" s="16"/>
      <c r="F945" s="19"/>
      <c r="G945" s="19"/>
      <c r="H945" s="19"/>
      <c r="R945" s="17"/>
    </row>
    <row r="946" ht="15.75" customHeight="1">
      <c r="E946" s="16"/>
      <c r="F946" s="19"/>
      <c r="G946" s="19"/>
      <c r="H946" s="19"/>
      <c r="R946" s="17"/>
    </row>
    <row r="947" ht="15.75" customHeight="1">
      <c r="E947" s="16"/>
      <c r="F947" s="19"/>
      <c r="G947" s="19"/>
      <c r="H947" s="19"/>
      <c r="R947" s="17"/>
    </row>
    <row r="948" ht="15.75" customHeight="1">
      <c r="E948" s="16"/>
      <c r="F948" s="19"/>
      <c r="G948" s="19"/>
      <c r="H948" s="19"/>
      <c r="R948" s="17"/>
    </row>
    <row r="949" ht="15.75" customHeight="1">
      <c r="E949" s="16"/>
      <c r="F949" s="19"/>
      <c r="G949" s="19"/>
      <c r="H949" s="19"/>
      <c r="R949" s="17"/>
    </row>
    <row r="950" ht="15.75" customHeight="1">
      <c r="E950" s="16"/>
      <c r="F950" s="19"/>
      <c r="G950" s="19"/>
      <c r="H950" s="19"/>
      <c r="R950" s="17"/>
    </row>
    <row r="951" ht="15.75" customHeight="1">
      <c r="E951" s="16"/>
      <c r="F951" s="19"/>
      <c r="G951" s="19"/>
      <c r="H951" s="19"/>
      <c r="R951" s="17"/>
    </row>
    <row r="952" ht="15.75" customHeight="1">
      <c r="E952" s="16"/>
      <c r="F952" s="19"/>
      <c r="G952" s="19"/>
      <c r="H952" s="19"/>
      <c r="R952" s="17"/>
    </row>
    <row r="953" ht="15.75" customHeight="1">
      <c r="E953" s="16"/>
      <c r="F953" s="19"/>
      <c r="G953" s="19"/>
      <c r="H953" s="19"/>
      <c r="R953" s="17"/>
    </row>
    <row r="954" ht="15.75" customHeight="1">
      <c r="E954" s="16"/>
      <c r="F954" s="19"/>
      <c r="G954" s="19"/>
      <c r="H954" s="19"/>
      <c r="R954" s="17"/>
    </row>
    <row r="955" ht="15.75" customHeight="1">
      <c r="E955" s="16"/>
      <c r="F955" s="19"/>
      <c r="G955" s="19"/>
      <c r="H955" s="19"/>
      <c r="R955" s="17"/>
    </row>
    <row r="956" ht="15.75" customHeight="1">
      <c r="E956" s="16"/>
      <c r="F956" s="19"/>
      <c r="G956" s="19"/>
      <c r="H956" s="19"/>
      <c r="R956" s="17"/>
    </row>
    <row r="957" ht="15.75" customHeight="1">
      <c r="E957" s="16"/>
      <c r="F957" s="19"/>
      <c r="G957" s="19"/>
      <c r="H957" s="19"/>
      <c r="R957" s="17"/>
    </row>
    <row r="958" ht="15.75" customHeight="1">
      <c r="E958" s="16"/>
      <c r="F958" s="19"/>
      <c r="G958" s="19"/>
      <c r="H958" s="19"/>
      <c r="R958" s="17"/>
    </row>
    <row r="959" ht="15.75" customHeight="1">
      <c r="E959" s="16"/>
      <c r="F959" s="19"/>
      <c r="G959" s="19"/>
      <c r="H959" s="19"/>
      <c r="R959" s="17"/>
    </row>
    <row r="960" ht="15.75" customHeight="1">
      <c r="E960" s="16"/>
      <c r="F960" s="19"/>
      <c r="G960" s="19"/>
      <c r="H960" s="19"/>
      <c r="R960" s="17"/>
    </row>
    <row r="961" ht="15.75" customHeight="1">
      <c r="E961" s="16"/>
      <c r="F961" s="19"/>
      <c r="G961" s="19"/>
      <c r="H961" s="19"/>
      <c r="R961" s="17"/>
    </row>
    <row r="962" ht="15.75" customHeight="1">
      <c r="E962" s="16"/>
      <c r="F962" s="19"/>
      <c r="G962" s="19"/>
      <c r="H962" s="19"/>
      <c r="R962" s="17"/>
    </row>
    <row r="963" ht="15.75" customHeight="1">
      <c r="E963" s="16"/>
      <c r="F963" s="19"/>
      <c r="G963" s="19"/>
      <c r="H963" s="19"/>
      <c r="R963" s="17"/>
    </row>
    <row r="964" ht="15.75" customHeight="1">
      <c r="E964" s="16"/>
      <c r="F964" s="19"/>
      <c r="G964" s="19"/>
      <c r="H964" s="19"/>
      <c r="R964" s="17"/>
    </row>
    <row r="965" ht="15.75" customHeight="1">
      <c r="E965" s="16"/>
      <c r="F965" s="19"/>
      <c r="G965" s="19"/>
      <c r="H965" s="19"/>
      <c r="R965" s="17"/>
    </row>
    <row r="966" ht="15.75" customHeight="1">
      <c r="E966" s="16"/>
      <c r="F966" s="19"/>
      <c r="G966" s="19"/>
      <c r="H966" s="19"/>
      <c r="R966" s="17"/>
    </row>
    <row r="967" ht="15.75" customHeight="1">
      <c r="E967" s="16"/>
      <c r="F967" s="19"/>
      <c r="G967" s="19"/>
      <c r="H967" s="19"/>
      <c r="R967" s="17"/>
    </row>
    <row r="968" ht="15.75" customHeight="1">
      <c r="E968" s="16"/>
      <c r="F968" s="19"/>
      <c r="G968" s="19"/>
      <c r="H968" s="19"/>
      <c r="R968" s="17"/>
    </row>
    <row r="969" ht="15.75" customHeight="1">
      <c r="E969" s="16"/>
      <c r="F969" s="19"/>
      <c r="G969" s="19"/>
      <c r="H969" s="19"/>
      <c r="R969" s="17"/>
    </row>
    <row r="970" ht="15.75" customHeight="1">
      <c r="E970" s="16"/>
      <c r="F970" s="19"/>
      <c r="G970" s="19"/>
      <c r="H970" s="19"/>
      <c r="R970" s="17"/>
    </row>
    <row r="971" ht="15.75" customHeight="1">
      <c r="E971" s="16"/>
      <c r="F971" s="19"/>
      <c r="G971" s="19"/>
      <c r="H971" s="19"/>
      <c r="R971" s="17"/>
    </row>
    <row r="972" ht="15.75" customHeight="1">
      <c r="E972" s="16"/>
      <c r="F972" s="19"/>
      <c r="G972" s="19"/>
      <c r="H972" s="19"/>
      <c r="R972" s="17"/>
    </row>
    <row r="973" ht="15.75" customHeight="1">
      <c r="E973" s="16"/>
      <c r="F973" s="19"/>
      <c r="G973" s="19"/>
      <c r="H973" s="19"/>
      <c r="R973" s="17"/>
    </row>
    <row r="974" ht="15.75" customHeight="1">
      <c r="E974" s="16"/>
      <c r="F974" s="19"/>
      <c r="G974" s="19"/>
      <c r="H974" s="19"/>
      <c r="R974" s="17"/>
    </row>
    <row r="975" ht="15.75" customHeight="1">
      <c r="E975" s="16"/>
      <c r="F975" s="19"/>
      <c r="G975" s="19"/>
      <c r="H975" s="19"/>
      <c r="R975" s="17"/>
    </row>
    <row r="976" ht="15.75" customHeight="1">
      <c r="E976" s="16"/>
      <c r="F976" s="19"/>
      <c r="G976" s="19"/>
      <c r="H976" s="19"/>
      <c r="R976" s="17"/>
    </row>
    <row r="977" ht="15.75" customHeight="1">
      <c r="E977" s="16"/>
      <c r="F977" s="19"/>
      <c r="G977" s="19"/>
      <c r="H977" s="19"/>
      <c r="R977" s="17"/>
    </row>
    <row r="978" ht="15.75" customHeight="1">
      <c r="E978" s="16"/>
      <c r="F978" s="19"/>
      <c r="G978" s="19"/>
      <c r="H978" s="19"/>
      <c r="R978" s="17"/>
    </row>
    <row r="979" ht="15.75" customHeight="1">
      <c r="E979" s="16"/>
      <c r="F979" s="19"/>
      <c r="G979" s="19"/>
      <c r="H979" s="19"/>
      <c r="R979" s="17"/>
    </row>
    <row r="980" ht="15.75" customHeight="1">
      <c r="E980" s="16"/>
      <c r="F980" s="19"/>
      <c r="G980" s="19"/>
      <c r="H980" s="19"/>
      <c r="R980" s="17"/>
    </row>
    <row r="981" ht="15.75" customHeight="1">
      <c r="E981" s="16"/>
      <c r="F981" s="19"/>
      <c r="G981" s="19"/>
      <c r="H981" s="19"/>
      <c r="R981" s="17"/>
    </row>
    <row r="982" ht="15.75" customHeight="1">
      <c r="E982" s="16"/>
      <c r="F982" s="19"/>
      <c r="G982" s="19"/>
      <c r="H982" s="19"/>
      <c r="R982" s="17"/>
    </row>
    <row r="983" ht="15.75" customHeight="1">
      <c r="E983" s="16"/>
      <c r="F983" s="19"/>
      <c r="G983" s="19"/>
      <c r="H983" s="19"/>
      <c r="R983" s="17"/>
    </row>
    <row r="984" ht="15.75" customHeight="1">
      <c r="E984" s="16"/>
      <c r="F984" s="19"/>
      <c r="G984" s="19"/>
      <c r="H984" s="19"/>
      <c r="R984" s="17"/>
    </row>
    <row r="985" ht="15.75" customHeight="1">
      <c r="E985" s="16"/>
      <c r="F985" s="19"/>
      <c r="G985" s="19"/>
      <c r="H985" s="19"/>
      <c r="R985" s="17"/>
    </row>
    <row r="986" ht="15.75" customHeight="1">
      <c r="E986" s="16"/>
      <c r="F986" s="19"/>
      <c r="G986" s="19"/>
      <c r="H986" s="19"/>
      <c r="R986" s="17"/>
    </row>
    <row r="987" ht="15.75" customHeight="1">
      <c r="E987" s="16"/>
      <c r="F987" s="19"/>
      <c r="G987" s="19"/>
      <c r="H987" s="19"/>
      <c r="R987" s="17"/>
    </row>
    <row r="988" ht="15.75" customHeight="1">
      <c r="E988" s="16"/>
      <c r="F988" s="19"/>
      <c r="G988" s="19"/>
      <c r="H988" s="19"/>
      <c r="R988" s="17"/>
    </row>
    <row r="989" ht="15.75" customHeight="1">
      <c r="E989" s="16"/>
      <c r="F989" s="19"/>
      <c r="G989" s="19"/>
      <c r="H989" s="19"/>
      <c r="R989" s="17"/>
    </row>
    <row r="990" ht="15.75" customHeight="1">
      <c r="E990" s="16"/>
      <c r="F990" s="19"/>
      <c r="G990" s="19"/>
      <c r="H990" s="19"/>
      <c r="R990" s="17"/>
    </row>
    <row r="991" ht="15.75" customHeight="1">
      <c r="E991" s="16"/>
      <c r="F991" s="19"/>
      <c r="G991" s="19"/>
      <c r="H991" s="19"/>
      <c r="R991" s="17"/>
    </row>
    <row r="992" ht="15.75" customHeight="1">
      <c r="E992" s="16"/>
      <c r="F992" s="19"/>
      <c r="G992" s="19"/>
      <c r="H992" s="19"/>
      <c r="R992" s="17"/>
    </row>
    <row r="993" ht="15.75" customHeight="1">
      <c r="E993" s="16"/>
      <c r="F993" s="19"/>
      <c r="G993" s="19"/>
      <c r="H993" s="19"/>
      <c r="R993" s="17"/>
    </row>
    <row r="994" ht="15.75" customHeight="1">
      <c r="E994" s="16"/>
      <c r="F994" s="19"/>
      <c r="G994" s="19"/>
      <c r="H994" s="19"/>
      <c r="R994" s="17"/>
    </row>
    <row r="995" ht="15.75" customHeight="1">
      <c r="E995" s="16"/>
      <c r="F995" s="19"/>
      <c r="G995" s="19"/>
      <c r="H995" s="19"/>
      <c r="R995" s="17"/>
    </row>
    <row r="996" ht="15.75" customHeight="1">
      <c r="E996" s="16"/>
      <c r="F996" s="19"/>
      <c r="G996" s="19"/>
      <c r="H996" s="19"/>
      <c r="R996" s="17"/>
    </row>
    <row r="997" ht="15.75" customHeight="1">
      <c r="E997" s="16"/>
      <c r="F997" s="19"/>
      <c r="G997" s="19"/>
      <c r="H997" s="19"/>
      <c r="R997" s="17"/>
    </row>
    <row r="998" ht="15.75" customHeight="1">
      <c r="E998" s="16"/>
      <c r="F998" s="19"/>
      <c r="G998" s="19"/>
      <c r="H998" s="19"/>
      <c r="R998" s="17"/>
    </row>
    <row r="999" ht="15.75" customHeight="1">
      <c r="E999" s="16"/>
      <c r="F999" s="19"/>
      <c r="G999" s="19"/>
      <c r="H999" s="19"/>
      <c r="R999" s="17"/>
    </row>
    <row r="1000" ht="15.75" customHeight="1">
      <c r="E1000" s="16"/>
      <c r="F1000" s="19"/>
      <c r="G1000" s="19"/>
      <c r="H1000" s="19"/>
      <c r="R1000" s="17"/>
    </row>
    <row r="1001" ht="15.75" customHeight="1">
      <c r="E1001" s="16"/>
      <c r="F1001" s="19"/>
      <c r="G1001" s="19"/>
      <c r="H1001" s="19"/>
      <c r="R1001" s="17"/>
    </row>
  </sheetData>
  <mergeCells count="9">
    <mergeCell ref="L8:M8"/>
    <mergeCell ref="N8:Q8"/>
    <mergeCell ref="B8:B9"/>
    <mergeCell ref="C8:C9"/>
    <mergeCell ref="D8:D9"/>
    <mergeCell ref="E8:E9"/>
    <mergeCell ref="F8:G8"/>
    <mergeCell ref="H8:I8"/>
    <mergeCell ref="J8:K8"/>
  </mergeCells>
  <conditionalFormatting sqref="L11:M795">
    <cfRule type="cellIs" dxfId="0" priority="1" operator="lessThanOrEqual">
      <formula>0</formula>
    </cfRule>
  </conditionalFormatting>
  <dataValidations>
    <dataValidation type="list" allowBlank="1" showInputMessage="1" showErrorMessage="1" prompt=" - " sqref="C96:C109">
      <formula1>MVTTH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0.0"/>
    <col customWidth="1" min="2" max="2" width="6.67"/>
    <col customWidth="1" min="3" max="3" width="12.0"/>
    <col customWidth="1" min="4" max="4" width="12.11"/>
    <col customWidth="1" min="5" max="5" width="9.44"/>
    <col customWidth="1" min="6" max="6" width="8.56"/>
    <col customWidth="1" min="7" max="7" width="10.11"/>
    <col customWidth="1" min="8" max="8" width="5.67"/>
    <col customWidth="1" min="9" max="9" width="8.11"/>
    <col customWidth="1" min="10" max="10" width="10.22"/>
    <col customWidth="1" min="11" max="11" width="10.44"/>
    <col customWidth="1" min="12" max="12" width="5.0"/>
    <col customWidth="1" min="13" max="13" width="14.67"/>
    <col customWidth="1" min="14" max="14" width="13.67"/>
    <col customWidth="1" min="15" max="15" width="15.78"/>
    <col customWidth="1" min="16" max="16" width="13.78"/>
    <col customWidth="1" min="17" max="17" width="16.22"/>
    <col customWidth="1" min="18" max="26" width="8.0"/>
  </cols>
  <sheetData>
    <row r="1" ht="20.25" customHeight="1">
      <c r="A1" s="14" t="str">
        <f t="shared" ref="A1:A2" si="1">ThongtinDN!B5&amp;" "&amp;ThongtinDN!C5</f>
        <v>#REF!</v>
      </c>
      <c r="B1" s="16"/>
      <c r="C1" s="15"/>
      <c r="D1" s="15"/>
      <c r="E1" s="15"/>
      <c r="F1" s="15"/>
      <c r="G1" s="15"/>
      <c r="H1" s="16"/>
      <c r="I1" s="16"/>
      <c r="J1" s="15"/>
      <c r="K1" s="15"/>
      <c r="L1" s="16"/>
      <c r="M1" s="15"/>
      <c r="N1" s="15"/>
      <c r="O1" s="17"/>
      <c r="P1" s="69"/>
      <c r="Q1" s="69"/>
      <c r="R1" s="15"/>
      <c r="S1" s="15"/>
      <c r="T1" s="15"/>
      <c r="U1" s="15"/>
      <c r="V1" s="15"/>
      <c r="W1" s="15"/>
      <c r="X1" s="15"/>
      <c r="Y1" s="15"/>
      <c r="Z1" s="15"/>
    </row>
    <row r="2" ht="20.25" customHeight="1">
      <c r="A2" s="14" t="str">
        <f t="shared" si="1"/>
        <v>#REF!</v>
      </c>
      <c r="B2" s="16"/>
      <c r="C2" s="15"/>
      <c r="D2" s="15"/>
      <c r="E2" s="15"/>
      <c r="F2" s="15"/>
      <c r="G2" s="15"/>
      <c r="H2" s="16"/>
      <c r="I2" s="16"/>
      <c r="J2" s="15"/>
      <c r="K2" s="15"/>
      <c r="L2" s="16"/>
      <c r="M2" s="15"/>
      <c r="N2" s="15"/>
      <c r="O2" s="17"/>
      <c r="P2" s="69"/>
      <c r="Q2" s="69"/>
      <c r="R2" s="15"/>
      <c r="S2" s="15"/>
      <c r="T2" s="15"/>
      <c r="U2" s="15"/>
      <c r="V2" s="15"/>
      <c r="W2" s="15"/>
      <c r="X2" s="15"/>
      <c r="Y2" s="15"/>
      <c r="Z2" s="15"/>
    </row>
    <row r="3" ht="20.25" customHeight="1">
      <c r="A3" s="14"/>
      <c r="B3" s="16"/>
      <c r="C3" s="15"/>
      <c r="D3" s="15"/>
      <c r="E3" s="15"/>
      <c r="F3" s="15"/>
      <c r="G3" s="15"/>
      <c r="H3" s="16"/>
      <c r="I3" s="16"/>
      <c r="J3" s="15"/>
      <c r="K3" s="15"/>
      <c r="L3" s="16"/>
      <c r="M3" s="15"/>
      <c r="N3" s="15"/>
      <c r="O3" s="17"/>
      <c r="P3" s="69"/>
      <c r="Q3" s="69"/>
      <c r="R3" s="15"/>
      <c r="S3" s="15"/>
      <c r="T3" s="15"/>
      <c r="U3" s="15"/>
      <c r="V3" s="15"/>
      <c r="W3" s="15"/>
      <c r="X3" s="15"/>
      <c r="Y3" s="15"/>
      <c r="Z3" s="15"/>
    </row>
    <row r="4" ht="15.75" customHeight="1">
      <c r="A4" s="15"/>
      <c r="B4" s="16"/>
      <c r="C4" s="15"/>
      <c r="D4" s="15"/>
      <c r="E4" s="15"/>
      <c r="F4" s="15"/>
      <c r="G4" s="15"/>
      <c r="H4" s="16"/>
      <c r="I4" s="16"/>
      <c r="J4" s="15"/>
      <c r="K4" s="15"/>
      <c r="L4" s="16"/>
      <c r="M4" s="15"/>
      <c r="N4" s="15"/>
      <c r="O4" s="17"/>
      <c r="P4" s="69"/>
      <c r="Q4" s="69"/>
      <c r="R4" s="15"/>
      <c r="S4" s="15"/>
      <c r="T4" s="15"/>
      <c r="U4" s="15"/>
      <c r="V4" s="15"/>
      <c r="W4" s="15"/>
      <c r="X4" s="15"/>
      <c r="Y4" s="15"/>
      <c r="Z4" s="15"/>
    </row>
    <row r="5" ht="45.0" customHeight="1">
      <c r="A5" s="70" t="s">
        <v>233</v>
      </c>
      <c r="P5" s="69"/>
      <c r="Q5" s="69"/>
    </row>
    <row r="6" ht="20.25" customHeight="1">
      <c r="A6" s="71"/>
      <c r="B6" s="71"/>
      <c r="C6" s="71"/>
      <c r="D6" s="71"/>
      <c r="G6" s="72"/>
      <c r="H6" s="73"/>
      <c r="I6" s="73"/>
      <c r="J6" s="73"/>
      <c r="K6" s="16"/>
      <c r="L6" s="16"/>
      <c r="M6" s="74"/>
      <c r="N6" s="74"/>
      <c r="O6" s="75"/>
      <c r="P6" s="69"/>
      <c r="Q6" s="69"/>
    </row>
    <row r="7" ht="15.75" customHeight="1">
      <c r="A7" s="76" t="s">
        <v>234</v>
      </c>
      <c r="B7" s="77"/>
      <c r="C7" s="78"/>
      <c r="D7" s="79" t="s">
        <v>235</v>
      </c>
      <c r="E7" s="80" t="s">
        <v>236</v>
      </c>
      <c r="F7" s="80" t="s">
        <v>7</v>
      </c>
      <c r="G7" s="80" t="s">
        <v>237</v>
      </c>
      <c r="H7" s="81" t="s">
        <v>238</v>
      </c>
      <c r="I7" s="78"/>
      <c r="J7" s="23" t="s">
        <v>9</v>
      </c>
      <c r="K7" s="23" t="s">
        <v>3</v>
      </c>
      <c r="L7" s="24" t="s">
        <v>239</v>
      </c>
      <c r="M7" s="82" t="s">
        <v>12</v>
      </c>
      <c r="N7" s="26"/>
      <c r="O7" s="28"/>
      <c r="P7" s="27" t="s">
        <v>240</v>
      </c>
      <c r="Q7" s="28"/>
      <c r="R7" s="30"/>
      <c r="S7" s="30"/>
      <c r="T7" s="30"/>
      <c r="U7" s="30"/>
      <c r="V7" s="30"/>
      <c r="W7" s="30"/>
      <c r="X7" s="30"/>
      <c r="Y7" s="30"/>
      <c r="Z7" s="30"/>
    </row>
    <row r="8" ht="15.75" customHeight="1">
      <c r="A8" s="83"/>
      <c r="B8" s="84"/>
      <c r="C8" s="85"/>
      <c r="D8" s="86"/>
      <c r="E8" s="86"/>
      <c r="F8" s="86"/>
      <c r="G8" s="86"/>
      <c r="H8" s="83"/>
      <c r="I8" s="85"/>
      <c r="J8" s="86"/>
      <c r="K8" s="86"/>
      <c r="L8" s="86"/>
      <c r="M8" s="87" t="s">
        <v>241</v>
      </c>
      <c r="N8" s="88" t="s">
        <v>242</v>
      </c>
      <c r="O8" s="79" t="s">
        <v>243</v>
      </c>
      <c r="P8" s="24" t="s">
        <v>16</v>
      </c>
      <c r="Q8" s="89" t="s">
        <v>17</v>
      </c>
      <c r="R8" s="30"/>
      <c r="S8" s="30"/>
      <c r="T8" s="30"/>
      <c r="U8" s="30"/>
      <c r="V8" s="30"/>
      <c r="W8" s="30"/>
      <c r="X8" s="30"/>
      <c r="Y8" s="30"/>
      <c r="Z8" s="30"/>
    </row>
    <row r="9" ht="39.75" customHeight="1">
      <c r="A9" s="90" t="s">
        <v>244</v>
      </c>
      <c r="B9" s="90" t="s">
        <v>245</v>
      </c>
      <c r="C9" s="91" t="s">
        <v>246</v>
      </c>
      <c r="D9" s="31"/>
      <c r="E9" s="31"/>
      <c r="F9" s="31"/>
      <c r="G9" s="31"/>
      <c r="H9" s="92" t="s">
        <v>247</v>
      </c>
      <c r="I9" s="92" t="s">
        <v>248</v>
      </c>
      <c r="J9" s="31"/>
      <c r="K9" s="31"/>
      <c r="L9" s="31"/>
      <c r="M9" s="32" t="s">
        <v>249</v>
      </c>
      <c r="N9" s="31"/>
      <c r="O9" s="31"/>
      <c r="P9" s="31"/>
      <c r="Q9" s="31"/>
      <c r="R9" s="30"/>
      <c r="S9" s="30"/>
      <c r="T9" s="30"/>
      <c r="U9" s="30"/>
      <c r="V9" s="30"/>
      <c r="W9" s="30"/>
      <c r="X9" s="30"/>
      <c r="Y9" s="30"/>
      <c r="Z9" s="30"/>
    </row>
    <row r="10" ht="15.75" customHeight="1">
      <c r="A10" s="93" t="s">
        <v>250</v>
      </c>
      <c r="B10" s="93" t="s">
        <v>251</v>
      </c>
      <c r="C10" s="93" t="s">
        <v>252</v>
      </c>
      <c r="D10" s="93" t="s">
        <v>253</v>
      </c>
      <c r="E10" s="93" t="s">
        <v>254</v>
      </c>
      <c r="F10" s="93" t="s">
        <v>255</v>
      </c>
      <c r="G10" s="93" t="s">
        <v>256</v>
      </c>
      <c r="H10" s="93" t="s">
        <v>257</v>
      </c>
      <c r="I10" s="93" t="s">
        <v>258</v>
      </c>
      <c r="J10" s="93" t="s">
        <v>259</v>
      </c>
      <c r="K10" s="93" t="s">
        <v>21</v>
      </c>
      <c r="L10" s="93"/>
      <c r="M10" s="94">
        <f t="shared" ref="M10:Q10" si="2">SUM(M11:M19999)</f>
        <v>158913.52</v>
      </c>
      <c r="N10" s="94">
        <f t="shared" si="2"/>
        <v>1192982.767</v>
      </c>
      <c r="O10" s="94">
        <f t="shared" si="2"/>
        <v>231129502</v>
      </c>
      <c r="P10" s="94">
        <f t="shared" si="2"/>
        <v>310742.94</v>
      </c>
      <c r="Q10" s="94">
        <f t="shared" si="2"/>
        <v>2826219281</v>
      </c>
      <c r="R10" s="95"/>
      <c r="S10" s="95"/>
      <c r="T10" s="95"/>
      <c r="U10" s="95"/>
      <c r="V10" s="95"/>
      <c r="W10" s="95"/>
      <c r="X10" s="95"/>
      <c r="Y10" s="95"/>
      <c r="Z10" s="95"/>
    </row>
    <row r="11" ht="18.75" customHeight="1">
      <c r="A11" s="44" t="s">
        <v>260</v>
      </c>
      <c r="B11" s="96">
        <v>172.0</v>
      </c>
      <c r="C11" s="97">
        <v>40969.0</v>
      </c>
      <c r="D11" s="98" t="s">
        <v>261</v>
      </c>
      <c r="E11" s="99"/>
      <c r="F11" s="100"/>
      <c r="G11" s="99"/>
      <c r="H11" s="45" t="s">
        <v>262</v>
      </c>
      <c r="I11" s="45" t="s">
        <v>263</v>
      </c>
      <c r="J11" s="44" t="s">
        <v>22</v>
      </c>
      <c r="K11" s="99" t="str">
        <f>IF($J11="","",VLOOKUP($J11,'Bảng tổng hợp'!$C$11:$Q$20000,2,0))</f>
        <v>Bánh xe sắt 100</v>
      </c>
      <c r="L11" s="101" t="str">
        <f>IF($J11="","",VLOOKUP($J11,'Bảng tổng hợp'!$C$11:$Q$20000,3,0))</f>
        <v>bộ</v>
      </c>
      <c r="M11" s="51">
        <v>988.0</v>
      </c>
      <c r="N11" s="102">
        <f t="shared" ref="N11:N1211" si="3">IF(M11="",0,O11/M11)</f>
        <v>16600</v>
      </c>
      <c r="O11" s="103">
        <v>1.64008E7</v>
      </c>
      <c r="P11" s="104">
        <f>IF($J11="","",VLOOKUP($J11,'Bảng tổng hợp'!$C$11:$M$20000,10,0))</f>
        <v>991</v>
      </c>
      <c r="Q11" s="105">
        <f>IF($J11="","",VLOOKUP($J11,'Bảng tổng hợp'!$C$11:$M$20000,11,0))</f>
        <v>116400800</v>
      </c>
      <c r="R11" s="106"/>
      <c r="S11" s="106"/>
      <c r="T11" s="106"/>
      <c r="U11" s="106"/>
      <c r="V11" s="106"/>
      <c r="W11" s="106"/>
      <c r="X11" s="106"/>
      <c r="Y11" s="106"/>
      <c r="Z11" s="106"/>
    </row>
    <row r="12" ht="18.75" customHeight="1">
      <c r="A12" s="44" t="s">
        <v>264</v>
      </c>
      <c r="B12" s="96">
        <v>173.0</v>
      </c>
      <c r="C12" s="97">
        <v>40970.0</v>
      </c>
      <c r="D12" s="98" t="s">
        <v>261</v>
      </c>
      <c r="E12" s="99"/>
      <c r="F12" s="100"/>
      <c r="G12" s="99"/>
      <c r="H12" s="45" t="s">
        <v>262</v>
      </c>
      <c r="I12" s="45" t="s">
        <v>263</v>
      </c>
      <c r="J12" s="44" t="s">
        <v>130</v>
      </c>
      <c r="K12" s="99" t="str">
        <f>IF($J12="","",VLOOKUP($J12,'Bảng tổng hợp'!$C$11:$Q$20000,2,0))</f>
        <v>Sắt D6</v>
      </c>
      <c r="L12" s="101" t="str">
        <f>IF($J12="","",VLOOKUP($J12,'Bảng tổng hợp'!$C$11:$Q$20000,3,0))</f>
        <v>kg</v>
      </c>
      <c r="M12" s="51">
        <v>1067.0</v>
      </c>
      <c r="N12" s="102">
        <f t="shared" si="3"/>
        <v>16600</v>
      </c>
      <c r="O12" s="103">
        <v>1.77122E7</v>
      </c>
      <c r="P12" s="104">
        <f>IF($J12="","",VLOOKUP($J12,'Bảng tổng hợp'!$C$11:$M$20000,10,0))</f>
        <v>2151</v>
      </c>
      <c r="Q12" s="105">
        <f>IF($J12="","",VLOOKUP($J12,'Bảng tổng hợp'!$C$11:$M$20000,11,0))</f>
        <v>135640200</v>
      </c>
      <c r="R12" s="106"/>
      <c r="S12" s="106"/>
      <c r="T12" s="106"/>
      <c r="U12" s="106"/>
      <c r="V12" s="106"/>
      <c r="W12" s="106"/>
      <c r="X12" s="106"/>
      <c r="Y12" s="106"/>
      <c r="Z12" s="106"/>
    </row>
    <row r="13" ht="18.75" customHeight="1">
      <c r="A13" s="44" t="s">
        <v>265</v>
      </c>
      <c r="B13" s="96">
        <v>3477.0</v>
      </c>
      <c r="C13" s="97">
        <v>40970.0</v>
      </c>
      <c r="D13" s="98" t="s">
        <v>266</v>
      </c>
      <c r="E13" s="99"/>
      <c r="F13" s="100"/>
      <c r="G13" s="99"/>
      <c r="H13" s="45" t="s">
        <v>262</v>
      </c>
      <c r="I13" s="45" t="s">
        <v>263</v>
      </c>
      <c r="J13" s="44" t="s">
        <v>219</v>
      </c>
      <c r="K13" s="99" t="str">
        <f>IF($J13="","",VLOOKUP($J13,'Bảng tổng hợp'!$C$11:$Q$20000,2,0))</f>
        <v>Thạch cao lagyp mini (605x1210x8)</v>
      </c>
      <c r="L13" s="101" t="str">
        <f>IF($J13="","",VLOOKUP($J13,'Bảng tổng hợp'!$C$11:$Q$20000,3,0))</f>
        <v>tấm</v>
      </c>
      <c r="M13" s="51">
        <v>112.0</v>
      </c>
      <c r="N13" s="102">
        <f t="shared" si="3"/>
        <v>20450</v>
      </c>
      <c r="O13" s="103">
        <v>2290400.0</v>
      </c>
      <c r="P13" s="104">
        <f>IF($J13="","",VLOOKUP($J13,'Bảng tổng hợp'!$C$11:$M$20000,10,0))</f>
        <v>117</v>
      </c>
      <c r="Q13" s="105">
        <f>IF($J13="","",VLOOKUP($J13,'Bảng tổng hợp'!$C$11:$M$20000,11,0))</f>
        <v>102290400</v>
      </c>
      <c r="R13" s="106"/>
      <c r="S13" s="106"/>
      <c r="T13" s="106"/>
      <c r="U13" s="106"/>
      <c r="V13" s="106"/>
      <c r="W13" s="106"/>
      <c r="X13" s="106"/>
      <c r="Y13" s="106"/>
      <c r="Z13" s="106"/>
    </row>
    <row r="14" ht="18.75" customHeight="1">
      <c r="A14" s="44" t="s">
        <v>267</v>
      </c>
      <c r="B14" s="96">
        <v>174.0</v>
      </c>
      <c r="C14" s="97">
        <v>40971.0</v>
      </c>
      <c r="D14" s="98" t="s">
        <v>261</v>
      </c>
      <c r="E14" s="99"/>
      <c r="F14" s="100"/>
      <c r="G14" s="99"/>
      <c r="H14" s="45" t="s">
        <v>262</v>
      </c>
      <c r="I14" s="45" t="s">
        <v>263</v>
      </c>
      <c r="J14" s="44" t="s">
        <v>130</v>
      </c>
      <c r="K14" s="99" t="str">
        <f>IF($J14="","",VLOOKUP($J14,'Bảng tổng hợp'!$C$11:$Q$20000,2,0))</f>
        <v>Sắt D6</v>
      </c>
      <c r="L14" s="101" t="str">
        <f>IF($J14="","",VLOOKUP($J14,'Bảng tổng hợp'!$C$11:$Q$20000,3,0))</f>
        <v>kg</v>
      </c>
      <c r="M14" s="51">
        <v>1080.0</v>
      </c>
      <c r="N14" s="102">
        <f t="shared" si="3"/>
        <v>16600</v>
      </c>
      <c r="O14" s="103">
        <v>1.7928E7</v>
      </c>
      <c r="P14" s="104">
        <f>IF($J14="","",VLOOKUP($J14,'Bảng tổng hợp'!$C$11:$M$20000,10,0))</f>
        <v>2151</v>
      </c>
      <c r="Q14" s="105">
        <f>IF($J14="","",VLOOKUP($J14,'Bảng tổng hợp'!$C$11:$M$20000,11,0))</f>
        <v>135640200</v>
      </c>
      <c r="R14" s="106"/>
      <c r="S14" s="106"/>
      <c r="T14" s="106"/>
      <c r="U14" s="106"/>
      <c r="V14" s="106"/>
      <c r="W14" s="106"/>
      <c r="X14" s="106"/>
      <c r="Y14" s="106"/>
      <c r="Z14" s="106"/>
    </row>
    <row r="15" ht="18.75" customHeight="1">
      <c r="A15" s="44" t="s">
        <v>268</v>
      </c>
      <c r="B15" s="96">
        <v>175.0</v>
      </c>
      <c r="C15" s="97">
        <v>40972.0</v>
      </c>
      <c r="D15" s="98" t="s">
        <v>261</v>
      </c>
      <c r="E15" s="99"/>
      <c r="F15" s="100"/>
      <c r="G15" s="99"/>
      <c r="H15" s="45" t="s">
        <v>262</v>
      </c>
      <c r="I15" s="45" t="s">
        <v>263</v>
      </c>
      <c r="J15" s="44" t="s">
        <v>132</v>
      </c>
      <c r="K15" s="99" t="str">
        <f>IF($J15="","",VLOOKUP($J15,'Bảng tổng hợp'!$C$11:$Q$20000,2,0))</f>
        <v>Sắt 8</v>
      </c>
      <c r="L15" s="101" t="str">
        <f>IF($J15="","",VLOOKUP($J15,'Bảng tổng hợp'!$C$11:$Q$20000,3,0))</f>
        <v>kg</v>
      </c>
      <c r="M15" s="51">
        <v>1080.0</v>
      </c>
      <c r="N15" s="102">
        <f t="shared" si="3"/>
        <v>16500</v>
      </c>
      <c r="O15" s="103">
        <v>1.782E7</v>
      </c>
      <c r="P15" s="104">
        <f>IF($J15="","",VLOOKUP($J15,'Bảng tổng hợp'!$C$11:$M$20000,10,0))</f>
        <v>1084</v>
      </c>
      <c r="Q15" s="105">
        <f>IF($J15="","",VLOOKUP($J15,'Bảng tổng hợp'!$C$11:$M$20000,11,0))</f>
        <v>117820000</v>
      </c>
      <c r="R15" s="106"/>
      <c r="S15" s="106"/>
      <c r="T15" s="106"/>
      <c r="U15" s="106"/>
      <c r="V15" s="106"/>
      <c r="W15" s="106"/>
      <c r="X15" s="106"/>
      <c r="Y15" s="106"/>
      <c r="Z15" s="106"/>
    </row>
    <row r="16" ht="18.75" customHeight="1">
      <c r="A16" s="44" t="s">
        <v>269</v>
      </c>
      <c r="B16" s="96">
        <v>2980.0</v>
      </c>
      <c r="C16" s="97">
        <v>40977.0</v>
      </c>
      <c r="D16" s="98" t="s">
        <v>270</v>
      </c>
      <c r="E16" s="100"/>
      <c r="F16" s="100"/>
      <c r="G16" s="100"/>
      <c r="H16" s="45" t="s">
        <v>262</v>
      </c>
      <c r="I16" s="45" t="s">
        <v>263</v>
      </c>
      <c r="J16" s="44" t="s">
        <v>221</v>
      </c>
      <c r="K16" s="99" t="str">
        <f>IF($J16="","",VLOOKUP($J16,'Bảng tổng hợp'!$C$11:$Q$20000,2,0))</f>
        <v>Thép ống vuông hộp mạ kẽm</v>
      </c>
      <c r="L16" s="101" t="str">
        <f>IF($J16="","",VLOOKUP($J16,'Bảng tổng hợp'!$C$11:$Q$20000,3,0))</f>
        <v>kg</v>
      </c>
      <c r="M16" s="51">
        <v>564.2</v>
      </c>
      <c r="N16" s="102">
        <f t="shared" si="3"/>
        <v>18390</v>
      </c>
      <c r="O16" s="103">
        <v>1.0375638E7</v>
      </c>
      <c r="P16" s="104">
        <f>IF($J16="","",VLOOKUP($J16,'Bảng tổng hợp'!$C$11:$M$20000,10,0))</f>
        <v>569.2</v>
      </c>
      <c r="Q16" s="105">
        <f>IF($J16="","",VLOOKUP($J16,'Bảng tổng hợp'!$C$11:$M$20000,11,0))</f>
        <v>110375638</v>
      </c>
      <c r="R16" s="106"/>
      <c r="S16" s="106"/>
      <c r="T16" s="106"/>
      <c r="U16" s="106"/>
      <c r="V16" s="106"/>
      <c r="W16" s="106"/>
      <c r="X16" s="106"/>
      <c r="Y16" s="106"/>
      <c r="Z16" s="106"/>
    </row>
    <row r="17" ht="18.75" customHeight="1">
      <c r="A17" s="44" t="s">
        <v>271</v>
      </c>
      <c r="B17" s="45">
        <v>1121.0</v>
      </c>
      <c r="C17" s="97">
        <v>40980.0</v>
      </c>
      <c r="D17" s="98" t="s">
        <v>272</v>
      </c>
      <c r="E17" s="100"/>
      <c r="F17" s="100"/>
      <c r="G17" s="99"/>
      <c r="H17" s="45" t="s">
        <v>262</v>
      </c>
      <c r="I17" s="45" t="s">
        <v>263</v>
      </c>
      <c r="J17" s="44" t="s">
        <v>213</v>
      </c>
      <c r="K17" s="99" t="str">
        <f>IF($J17="","",VLOOKUP($J17,'Bảng tổng hợp'!$C$11:$Q$20000,2,0))</f>
        <v>Sắt la các loại</v>
      </c>
      <c r="L17" s="101" t="str">
        <f>IF($J17="","",VLOOKUP($J17,'Bảng tổng hợp'!$C$11:$Q$20000,3,0))</f>
        <v>kg</v>
      </c>
      <c r="M17" s="51">
        <v>259.7</v>
      </c>
      <c r="N17" s="102">
        <f t="shared" si="3"/>
        <v>14001.00116</v>
      </c>
      <c r="O17" s="103">
        <v>3636060.0</v>
      </c>
      <c r="P17" s="104">
        <f>IF($J17="","",VLOOKUP($J17,'Bảng tổng hợp'!$C$11:$M$20000,10,0))</f>
        <v>264.7</v>
      </c>
      <c r="Q17" s="105">
        <f>IF($J17="","",VLOOKUP($J17,'Bảng tổng hợp'!$C$11:$M$20000,11,0))</f>
        <v>103636060</v>
      </c>
      <c r="R17" s="106"/>
      <c r="S17" s="106"/>
      <c r="T17" s="106"/>
      <c r="U17" s="106"/>
      <c r="V17" s="106"/>
      <c r="W17" s="106"/>
      <c r="X17" s="106"/>
      <c r="Y17" s="106"/>
      <c r="Z17" s="106"/>
    </row>
    <row r="18" ht="18.75" customHeight="1">
      <c r="A18" s="44" t="s">
        <v>271</v>
      </c>
      <c r="B18" s="45">
        <v>1121.0</v>
      </c>
      <c r="C18" s="97">
        <v>40980.0</v>
      </c>
      <c r="D18" s="98" t="s">
        <v>272</v>
      </c>
      <c r="E18" s="100"/>
      <c r="F18" s="100"/>
      <c r="G18" s="99"/>
      <c r="H18" s="45" t="s">
        <v>262</v>
      </c>
      <c r="I18" s="45" t="s">
        <v>263</v>
      </c>
      <c r="J18" s="44" t="s">
        <v>211</v>
      </c>
      <c r="K18" s="99" t="str">
        <f>IF($J18="","",VLOOKUP($J18,'Bảng tổng hợp'!$C$11:$Q$20000,2,0))</f>
        <v>Thép hộp các loại</v>
      </c>
      <c r="L18" s="101" t="str">
        <f>IF($J18="","",VLOOKUP($J18,'Bảng tổng hợp'!$C$11:$Q$20000,3,0))</f>
        <v>kg</v>
      </c>
      <c r="M18" s="51">
        <v>746.8</v>
      </c>
      <c r="N18" s="102">
        <f t="shared" si="3"/>
        <v>15832.00054</v>
      </c>
      <c r="O18" s="103">
        <v>1.1823338E7</v>
      </c>
      <c r="P18" s="104">
        <f>IF($J18="","",VLOOKUP($J18,'Bảng tổng hợp'!$C$11:$M$20000,10,0))</f>
        <v>146651.8</v>
      </c>
      <c r="Q18" s="105">
        <f>IF($J18="","",VLOOKUP($J18,'Bảng tổng hợp'!$C$11:$M$20000,11,0))</f>
        <v>114124035</v>
      </c>
      <c r="R18" s="106"/>
      <c r="S18" s="106"/>
      <c r="T18" s="106"/>
      <c r="U18" s="106"/>
      <c r="V18" s="106"/>
      <c r="W18" s="106"/>
      <c r="X18" s="106"/>
      <c r="Y18" s="106"/>
      <c r="Z18" s="106"/>
    </row>
    <row r="19" ht="18.75" customHeight="1">
      <c r="A19" s="44" t="s">
        <v>273</v>
      </c>
      <c r="B19" s="45">
        <v>46004.0</v>
      </c>
      <c r="C19" s="97">
        <v>40981.0</v>
      </c>
      <c r="D19" s="98" t="s">
        <v>274</v>
      </c>
      <c r="E19" s="100"/>
      <c r="F19" s="100"/>
      <c r="G19" s="107"/>
      <c r="H19" s="45" t="s">
        <v>262</v>
      </c>
      <c r="I19" s="45" t="s">
        <v>263</v>
      </c>
      <c r="J19" s="44" t="s">
        <v>197</v>
      </c>
      <c r="K19" s="99" t="str">
        <f>IF($J19="","",VLOOKUP($J19,'Bảng tổng hợp'!$C$11:$Q$20000,2,0))</f>
        <v>Xăng A92</v>
      </c>
      <c r="L19" s="101" t="str">
        <f>IF($J19="","",VLOOKUP($J19,'Bảng tổng hợp'!$C$11:$Q$20000,3,0))</f>
        <v>lít</v>
      </c>
      <c r="M19" s="51">
        <v>22.0</v>
      </c>
      <c r="N19" s="102">
        <f t="shared" si="3"/>
        <v>20818.18182</v>
      </c>
      <c r="O19" s="103">
        <v>458000.0</v>
      </c>
      <c r="P19" s="104">
        <f>IF($J19="","",VLOOKUP($J19,'Bảng tổng hợp'!$C$11:$M$20000,10,0))</f>
        <v>115</v>
      </c>
      <c r="Q19" s="105">
        <f>IF($J19="","",VLOOKUP($J19,'Bảng tổng hợp'!$C$11:$M$20000,11,0))</f>
        <v>102290000</v>
      </c>
      <c r="R19" s="106"/>
      <c r="S19" s="106"/>
      <c r="T19" s="106"/>
      <c r="U19" s="106"/>
      <c r="V19" s="106"/>
      <c r="W19" s="106"/>
      <c r="X19" s="106"/>
      <c r="Y19" s="106"/>
      <c r="Z19" s="106"/>
    </row>
    <row r="20" ht="18.75" customHeight="1">
      <c r="A20" s="44" t="s">
        <v>275</v>
      </c>
      <c r="B20" s="45">
        <v>1704.0</v>
      </c>
      <c r="C20" s="97">
        <v>40982.0</v>
      </c>
      <c r="D20" s="98" t="s">
        <v>276</v>
      </c>
      <c r="E20" s="99"/>
      <c r="F20" s="100"/>
      <c r="G20" s="99"/>
      <c r="H20" s="45" t="s">
        <v>262</v>
      </c>
      <c r="I20" s="45" t="s">
        <v>263</v>
      </c>
      <c r="J20" s="54" t="s">
        <v>116</v>
      </c>
      <c r="K20" s="99" t="str">
        <f>IF($J20="","",VLOOKUP($J20,'Bảng tổng hợp'!$C$11:$Q$20000,2,0))</f>
        <v>Que hàn 421 3.2</v>
      </c>
      <c r="L20" s="101" t="str">
        <f>IF($J20="","",VLOOKUP($J20,'Bảng tổng hợp'!$C$11:$Q$20000,3,0))</f>
        <v>kg</v>
      </c>
      <c r="M20" s="51">
        <v>900.0</v>
      </c>
      <c r="N20" s="102">
        <f t="shared" si="3"/>
        <v>19272.73</v>
      </c>
      <c r="O20" s="103">
        <v>1.7345457E7</v>
      </c>
      <c r="P20" s="104">
        <f>IF($J20="","",VLOOKUP($J20,'Bảng tổng hợp'!$C$11:$M$20000,10,0))</f>
        <v>904</v>
      </c>
      <c r="Q20" s="105">
        <f>IF($J20="","",VLOOKUP($J20,'Bảng tổng hợp'!$C$11:$M$20000,11,0))</f>
        <v>117345457</v>
      </c>
      <c r="R20" s="106"/>
      <c r="S20" s="106"/>
      <c r="T20" s="106"/>
      <c r="U20" s="106"/>
      <c r="V20" s="106"/>
      <c r="W20" s="106"/>
      <c r="X20" s="106"/>
      <c r="Y20" s="106"/>
      <c r="Z20" s="106"/>
    </row>
    <row r="21" ht="18.75" customHeight="1">
      <c r="A21" s="44" t="s">
        <v>277</v>
      </c>
      <c r="B21" s="45">
        <v>1748.0</v>
      </c>
      <c r="C21" s="97">
        <v>40983.0</v>
      </c>
      <c r="D21" s="98" t="s">
        <v>276</v>
      </c>
      <c r="E21" s="99"/>
      <c r="F21" s="100"/>
      <c r="G21" s="99"/>
      <c r="H21" s="45" t="s">
        <v>262</v>
      </c>
      <c r="I21" s="45" t="s">
        <v>263</v>
      </c>
      <c r="J21" s="54" t="s">
        <v>114</v>
      </c>
      <c r="K21" s="99" t="str">
        <f>IF($J21="","",VLOOKUP($J21,'Bảng tổng hợp'!$C$11:$Q$20000,2,0))</f>
        <v>Que hàn KT 6013</v>
      </c>
      <c r="L21" s="101" t="str">
        <f>IF($J21="","",VLOOKUP($J21,'Bảng tổng hợp'!$C$11:$Q$20000,3,0))</f>
        <v>kg</v>
      </c>
      <c r="M21" s="51">
        <v>900.0</v>
      </c>
      <c r="N21" s="102">
        <f t="shared" si="3"/>
        <v>19181.82</v>
      </c>
      <c r="O21" s="103">
        <v>1.7263638E7</v>
      </c>
      <c r="P21" s="104">
        <f>IF($J21="","",VLOOKUP($J21,'Bảng tổng hợp'!$C$11:$M$20000,10,0))</f>
        <v>904</v>
      </c>
      <c r="Q21" s="105">
        <f>IF($J21="","",VLOOKUP($J21,'Bảng tổng hợp'!$C$11:$M$20000,11,0))</f>
        <v>117263638</v>
      </c>
      <c r="R21" s="106"/>
      <c r="S21" s="106"/>
      <c r="T21" s="106"/>
      <c r="U21" s="106"/>
      <c r="V21" s="106"/>
      <c r="W21" s="106"/>
      <c r="X21" s="106"/>
      <c r="Y21" s="106"/>
      <c r="Z21" s="106"/>
    </row>
    <row r="22" ht="18.75" customHeight="1">
      <c r="A22" s="44" t="s">
        <v>278</v>
      </c>
      <c r="B22" s="45">
        <v>46048.0</v>
      </c>
      <c r="C22" s="97">
        <v>40983.0</v>
      </c>
      <c r="D22" s="98" t="s">
        <v>274</v>
      </c>
      <c r="E22" s="100"/>
      <c r="F22" s="100"/>
      <c r="G22" s="107"/>
      <c r="H22" s="45" t="s">
        <v>262</v>
      </c>
      <c r="I22" s="45" t="s">
        <v>263</v>
      </c>
      <c r="J22" s="44" t="s">
        <v>197</v>
      </c>
      <c r="K22" s="99" t="str">
        <f>IF($J22="","",VLOOKUP($J22,'Bảng tổng hợp'!$C$11:$Q$20000,2,0))</f>
        <v>Xăng A92</v>
      </c>
      <c r="L22" s="101" t="str">
        <f>IF($J22="","",VLOOKUP($J22,'Bảng tổng hợp'!$C$11:$Q$20000,3,0))</f>
        <v>lít</v>
      </c>
      <c r="M22" s="51">
        <v>22.0</v>
      </c>
      <c r="N22" s="102">
        <f t="shared" si="3"/>
        <v>20818.18182</v>
      </c>
      <c r="O22" s="103">
        <v>458000.0</v>
      </c>
      <c r="P22" s="104">
        <f>IF($J22="","",VLOOKUP($J22,'Bảng tổng hợp'!$C$11:$M$20000,10,0))</f>
        <v>115</v>
      </c>
      <c r="Q22" s="105">
        <f>IF($J22="","",VLOOKUP($J22,'Bảng tổng hợp'!$C$11:$M$20000,11,0))</f>
        <v>102290000</v>
      </c>
      <c r="R22" s="106"/>
      <c r="S22" s="106"/>
      <c r="T22" s="106"/>
      <c r="U22" s="106"/>
      <c r="V22" s="106"/>
      <c r="W22" s="106"/>
      <c r="X22" s="106"/>
      <c r="Y22" s="106"/>
      <c r="Z22" s="106"/>
    </row>
    <row r="23" ht="18.75" customHeight="1">
      <c r="A23" s="44" t="s">
        <v>279</v>
      </c>
      <c r="B23" s="45">
        <v>1795.0</v>
      </c>
      <c r="C23" s="97">
        <v>40984.0</v>
      </c>
      <c r="D23" s="98" t="s">
        <v>276</v>
      </c>
      <c r="E23" s="99"/>
      <c r="F23" s="100"/>
      <c r="G23" s="99"/>
      <c r="H23" s="45" t="s">
        <v>262</v>
      </c>
      <c r="I23" s="45" t="s">
        <v>263</v>
      </c>
      <c r="J23" s="44" t="s">
        <v>223</v>
      </c>
      <c r="K23" s="99" t="str">
        <f>IF($J23="","",VLOOKUP($J23,'Bảng tổng hợp'!$C$11:$Q$20000,2,0))</f>
        <v>Que hàn KR3000 - 3.2x350</v>
      </c>
      <c r="L23" s="101" t="str">
        <f>IF($J23="","",VLOOKUP($J23,'Bảng tổng hợp'!$C$11:$Q$20000,3,0))</f>
        <v>kg</v>
      </c>
      <c r="M23" s="51">
        <v>300.0</v>
      </c>
      <c r="N23" s="102">
        <f t="shared" si="3"/>
        <v>27636.36</v>
      </c>
      <c r="O23" s="103">
        <v>8290908.0</v>
      </c>
      <c r="P23" s="104">
        <f>IF($J23="","",VLOOKUP($J23,'Bảng tổng hợp'!$C$11:$M$20000,10,0))</f>
        <v>305</v>
      </c>
      <c r="Q23" s="105">
        <f>IF($J23="","",VLOOKUP($J23,'Bảng tổng hợp'!$C$11:$M$20000,11,0))</f>
        <v>108290908</v>
      </c>
      <c r="R23" s="106"/>
      <c r="S23" s="106"/>
      <c r="T23" s="106"/>
      <c r="U23" s="106"/>
      <c r="V23" s="106"/>
      <c r="W23" s="106"/>
      <c r="X23" s="106"/>
      <c r="Y23" s="106"/>
      <c r="Z23" s="106"/>
    </row>
    <row r="24" ht="18.75" customHeight="1">
      <c r="A24" s="44" t="s">
        <v>279</v>
      </c>
      <c r="B24" s="45">
        <v>1796.0</v>
      </c>
      <c r="C24" s="97">
        <v>40984.0</v>
      </c>
      <c r="D24" s="98" t="s">
        <v>276</v>
      </c>
      <c r="E24" s="99"/>
      <c r="F24" s="100"/>
      <c r="G24" s="99"/>
      <c r="H24" s="45" t="s">
        <v>262</v>
      </c>
      <c r="I24" s="45" t="s">
        <v>263</v>
      </c>
      <c r="J24" s="44" t="s">
        <v>225</v>
      </c>
      <c r="K24" s="99" t="str">
        <f>IF($J24="","",VLOOKUP($J24,'Bảng tổng hợp'!$C$11:$Q$20000,2,0))</f>
        <v>Que hàn KR3000 - 2.6x350</v>
      </c>
      <c r="L24" s="101" t="str">
        <f>IF($J24="","",VLOOKUP($J24,'Bảng tổng hợp'!$C$11:$Q$20000,3,0))</f>
        <v>kg</v>
      </c>
      <c r="M24" s="51">
        <v>300.0</v>
      </c>
      <c r="N24" s="102">
        <f t="shared" si="3"/>
        <v>28272.73</v>
      </c>
      <c r="O24" s="103">
        <v>8481819.0</v>
      </c>
      <c r="P24" s="104">
        <f>IF($J24="","",VLOOKUP($J24,'Bảng tổng hợp'!$C$11:$M$20000,10,0))</f>
        <v>305</v>
      </c>
      <c r="Q24" s="105">
        <f>IF($J24="","",VLOOKUP($J24,'Bảng tổng hợp'!$C$11:$M$20000,11,0))</f>
        <v>108481819</v>
      </c>
      <c r="R24" s="106"/>
      <c r="S24" s="106"/>
      <c r="T24" s="106"/>
      <c r="U24" s="106"/>
      <c r="V24" s="106"/>
      <c r="W24" s="106"/>
      <c r="X24" s="106"/>
      <c r="Y24" s="106"/>
      <c r="Z24" s="106"/>
    </row>
    <row r="25" ht="18.75" customHeight="1">
      <c r="A25" s="44" t="s">
        <v>280</v>
      </c>
      <c r="B25" s="45">
        <v>1161.0</v>
      </c>
      <c r="C25" s="97">
        <v>40984.0</v>
      </c>
      <c r="D25" s="98" t="s">
        <v>272</v>
      </c>
      <c r="E25" s="100"/>
      <c r="F25" s="100"/>
      <c r="G25" s="99"/>
      <c r="H25" s="45" t="s">
        <v>262</v>
      </c>
      <c r="I25" s="45" t="s">
        <v>263</v>
      </c>
      <c r="J25" s="44" t="s">
        <v>211</v>
      </c>
      <c r="K25" s="99" t="str">
        <f>IF($J25="","",VLOOKUP($J25,'Bảng tổng hợp'!$C$11:$Q$20000,2,0))</f>
        <v>Thép hộp các loại</v>
      </c>
      <c r="L25" s="101" t="str">
        <f>IF($J25="","",VLOOKUP($J25,'Bảng tổng hợp'!$C$11:$Q$20000,3,0))</f>
        <v>kg</v>
      </c>
      <c r="M25" s="51">
        <v>145900.0</v>
      </c>
      <c r="N25" s="102">
        <f t="shared" si="3"/>
        <v>15.76899931</v>
      </c>
      <c r="O25" s="103">
        <v>2300697.0</v>
      </c>
      <c r="P25" s="104">
        <f>IF($J25="","",VLOOKUP($J25,'Bảng tổng hợp'!$C$11:$M$20000,10,0))</f>
        <v>146651.8</v>
      </c>
      <c r="Q25" s="105">
        <f>IF($J25="","",VLOOKUP($J25,'Bảng tổng hợp'!$C$11:$M$20000,11,0))</f>
        <v>114124035</v>
      </c>
      <c r="R25" s="106"/>
      <c r="S25" s="106"/>
      <c r="T25" s="106"/>
      <c r="U25" s="106"/>
      <c r="V25" s="106"/>
      <c r="W25" s="106"/>
      <c r="X25" s="106"/>
      <c r="Y25" s="106"/>
      <c r="Z25" s="106"/>
    </row>
    <row r="26" ht="18.75" customHeight="1">
      <c r="A26" s="44" t="s">
        <v>281</v>
      </c>
      <c r="B26" s="45">
        <v>1836.0</v>
      </c>
      <c r="C26" s="97">
        <v>40985.0</v>
      </c>
      <c r="D26" s="98" t="s">
        <v>276</v>
      </c>
      <c r="E26" s="99"/>
      <c r="F26" s="100"/>
      <c r="G26" s="99"/>
      <c r="H26" s="45" t="s">
        <v>262</v>
      </c>
      <c r="I26" s="45" t="s">
        <v>263</v>
      </c>
      <c r="J26" s="54" t="s">
        <v>118</v>
      </c>
      <c r="K26" s="99" t="str">
        <f>IF($J26="","",VLOOKUP($J26,'Bảng tổng hợp'!$C$11:$Q$20000,2,0))</f>
        <v>Que hàn 421 2.5</v>
      </c>
      <c r="L26" s="101" t="str">
        <f>IF($J26="","",VLOOKUP($J26,'Bảng tổng hợp'!$C$11:$Q$20000,3,0))</f>
        <v>kg</v>
      </c>
      <c r="M26" s="51">
        <v>800.0</v>
      </c>
      <c r="N26" s="102">
        <f t="shared" si="3"/>
        <v>20545.45</v>
      </c>
      <c r="O26" s="103">
        <v>1.643636E7</v>
      </c>
      <c r="P26" s="104">
        <f>IF($J26="","",VLOOKUP($J26,'Bảng tổng hợp'!$C$11:$M$20000,10,0))</f>
        <v>804</v>
      </c>
      <c r="Q26" s="105">
        <f>IF($J26="","",VLOOKUP($J26,'Bảng tổng hợp'!$C$11:$M$20000,11,0))</f>
        <v>116436360</v>
      </c>
      <c r="R26" s="106"/>
      <c r="S26" s="106"/>
      <c r="T26" s="106"/>
      <c r="U26" s="106"/>
      <c r="V26" s="106"/>
      <c r="W26" s="106"/>
      <c r="X26" s="106"/>
      <c r="Y26" s="106"/>
      <c r="Z26" s="106"/>
    </row>
    <row r="27" ht="18.75" customHeight="1">
      <c r="A27" s="44" t="s">
        <v>282</v>
      </c>
      <c r="B27" s="45">
        <v>136772.0</v>
      </c>
      <c r="C27" s="97">
        <v>40985.0</v>
      </c>
      <c r="D27" s="98" t="s">
        <v>283</v>
      </c>
      <c r="E27" s="99"/>
      <c r="F27" s="100"/>
      <c r="G27" s="107"/>
      <c r="H27" s="45" t="s">
        <v>262</v>
      </c>
      <c r="I27" s="45" t="s">
        <v>263</v>
      </c>
      <c r="J27" s="44" t="s">
        <v>197</v>
      </c>
      <c r="K27" s="99" t="str">
        <f>IF($J27="","",VLOOKUP($J27,'Bảng tổng hợp'!$C$11:$Q$20000,2,0))</f>
        <v>Xăng A92</v>
      </c>
      <c r="L27" s="101" t="str">
        <f>IF($J27="","",VLOOKUP($J27,'Bảng tổng hợp'!$C$11:$Q$20000,3,0))</f>
        <v>lít</v>
      </c>
      <c r="M27" s="51">
        <v>22.0</v>
      </c>
      <c r="N27" s="102">
        <f t="shared" si="3"/>
        <v>20818.18182</v>
      </c>
      <c r="O27" s="103">
        <v>458000.0</v>
      </c>
      <c r="P27" s="104">
        <f>IF($J27="","",VLOOKUP($J27,'Bảng tổng hợp'!$C$11:$M$20000,10,0))</f>
        <v>115</v>
      </c>
      <c r="Q27" s="105">
        <f>IF($J27="","",VLOOKUP($J27,'Bảng tổng hợp'!$C$11:$M$20000,11,0))</f>
        <v>102290000</v>
      </c>
      <c r="R27" s="106"/>
      <c r="S27" s="106"/>
      <c r="T27" s="106"/>
      <c r="U27" s="106"/>
      <c r="V27" s="106"/>
      <c r="W27" s="106"/>
      <c r="X27" s="106"/>
      <c r="Y27" s="106"/>
      <c r="Z27" s="106"/>
    </row>
    <row r="28" ht="18.75" customHeight="1">
      <c r="A28" s="44" t="s">
        <v>284</v>
      </c>
      <c r="B28" s="45">
        <v>46225.0</v>
      </c>
      <c r="C28" s="97">
        <v>40989.0</v>
      </c>
      <c r="D28" s="98" t="s">
        <v>274</v>
      </c>
      <c r="E28" s="100"/>
      <c r="F28" s="100"/>
      <c r="G28" s="107"/>
      <c r="H28" s="45" t="s">
        <v>262</v>
      </c>
      <c r="I28" s="45" t="s">
        <v>263</v>
      </c>
      <c r="J28" s="44" t="s">
        <v>197</v>
      </c>
      <c r="K28" s="99" t="str">
        <f>IF($J28="","",VLOOKUP($J28,'Bảng tổng hợp'!$C$11:$Q$20000,2,0))</f>
        <v>Xăng A92</v>
      </c>
      <c r="L28" s="101" t="str">
        <f>IF($J28="","",VLOOKUP($J28,'Bảng tổng hợp'!$C$11:$Q$20000,3,0))</f>
        <v>lít</v>
      </c>
      <c r="M28" s="51">
        <v>22.0</v>
      </c>
      <c r="N28" s="102">
        <f t="shared" si="3"/>
        <v>20818.18182</v>
      </c>
      <c r="O28" s="103">
        <v>458000.0</v>
      </c>
      <c r="P28" s="104">
        <f>IF($J28="","",VLOOKUP($J28,'Bảng tổng hợp'!$C$11:$M$20000,10,0))</f>
        <v>115</v>
      </c>
      <c r="Q28" s="105">
        <f>IF($J28="","",VLOOKUP($J28,'Bảng tổng hợp'!$C$11:$M$20000,11,0))</f>
        <v>102290000</v>
      </c>
      <c r="R28" s="106"/>
      <c r="S28" s="106"/>
      <c r="T28" s="106"/>
      <c r="U28" s="106"/>
      <c r="V28" s="106"/>
      <c r="W28" s="106"/>
      <c r="X28" s="106"/>
      <c r="Y28" s="106"/>
      <c r="Z28" s="106"/>
    </row>
    <row r="29" ht="18.75" customHeight="1">
      <c r="A29" s="44" t="s">
        <v>285</v>
      </c>
      <c r="B29" s="45">
        <v>1556.0</v>
      </c>
      <c r="C29" s="97">
        <v>40991.0</v>
      </c>
      <c r="D29" s="98" t="s">
        <v>286</v>
      </c>
      <c r="E29" s="99"/>
      <c r="F29" s="100"/>
      <c r="G29" s="99"/>
      <c r="H29" s="45" t="s">
        <v>262</v>
      </c>
      <c r="I29" s="45" t="s">
        <v>263</v>
      </c>
      <c r="J29" s="44" t="s">
        <v>227</v>
      </c>
      <c r="K29" s="99" t="str">
        <f>IF($J29="","",VLOOKUP($J29,'Bảng tổng hợp'!$C$11:$Q$20000,2,0))</f>
        <v>Thép lá</v>
      </c>
      <c r="L29" s="101" t="str">
        <f>IF($J29="","",VLOOKUP($J29,'Bảng tổng hợp'!$C$11:$Q$20000,3,0))</f>
        <v>kg</v>
      </c>
      <c r="M29" s="51">
        <v>933.0</v>
      </c>
      <c r="N29" s="102">
        <f t="shared" si="3"/>
        <v>15590</v>
      </c>
      <c r="O29" s="103">
        <v>1.454547E7</v>
      </c>
      <c r="P29" s="104">
        <f>IF($J29="","",VLOOKUP($J29,'Bảng tổng hợp'!$C$11:$M$20000,10,0))</f>
        <v>938</v>
      </c>
      <c r="Q29" s="105">
        <f>IF($J29="","",VLOOKUP($J29,'Bảng tổng hợp'!$C$11:$M$20000,11,0))</f>
        <v>114545470</v>
      </c>
      <c r="R29" s="106"/>
      <c r="S29" s="106"/>
      <c r="T29" s="106"/>
      <c r="U29" s="106"/>
      <c r="V29" s="106"/>
      <c r="W29" s="106"/>
      <c r="X29" s="106"/>
      <c r="Y29" s="106"/>
      <c r="Z29" s="106"/>
    </row>
    <row r="30" ht="18.75" customHeight="1">
      <c r="A30" s="44" t="s">
        <v>287</v>
      </c>
      <c r="B30" s="45">
        <v>1205.0</v>
      </c>
      <c r="C30" s="97">
        <v>40991.0</v>
      </c>
      <c r="D30" s="98" t="s">
        <v>272</v>
      </c>
      <c r="E30" s="100"/>
      <c r="F30" s="100"/>
      <c r="G30" s="99"/>
      <c r="H30" s="45" t="s">
        <v>262</v>
      </c>
      <c r="I30" s="45" t="s">
        <v>263</v>
      </c>
      <c r="J30" s="44" t="s">
        <v>209</v>
      </c>
      <c r="K30" s="99" t="str">
        <f>IF($J30="","",VLOOKUP($J30,'Bảng tổng hợp'!$C$11:$Q$20000,2,0))</f>
        <v>Thép vuông các loại</v>
      </c>
      <c r="L30" s="101" t="str">
        <f>IF($J30="","",VLOOKUP($J30,'Bảng tổng hợp'!$C$11:$Q$20000,3,0))</f>
        <v>kg</v>
      </c>
      <c r="M30" s="51">
        <v>317.9</v>
      </c>
      <c r="N30" s="102">
        <f t="shared" si="3"/>
        <v>15830</v>
      </c>
      <c r="O30" s="103">
        <v>5032357.0</v>
      </c>
      <c r="P30" s="104">
        <f>IF($J30="","",VLOOKUP($J30,'Bảng tổng hợp'!$C$11:$M$20000,10,0))</f>
        <v>322.9</v>
      </c>
      <c r="Q30" s="105">
        <f>IF($J30="","",VLOOKUP($J30,'Bảng tổng hợp'!$C$11:$M$20000,11,0))</f>
        <v>105032357</v>
      </c>
      <c r="R30" s="106"/>
      <c r="S30" s="106"/>
      <c r="T30" s="106"/>
      <c r="U30" s="106"/>
      <c r="V30" s="106"/>
      <c r="W30" s="106"/>
      <c r="X30" s="106"/>
      <c r="Y30" s="106"/>
      <c r="Z30" s="106"/>
    </row>
    <row r="31" ht="18.75" customHeight="1">
      <c r="A31" s="44" t="s">
        <v>288</v>
      </c>
      <c r="B31" s="45">
        <v>649.0</v>
      </c>
      <c r="C31" s="97">
        <v>40991.0</v>
      </c>
      <c r="D31" s="98" t="s">
        <v>289</v>
      </c>
      <c r="E31" s="100"/>
      <c r="F31" s="100"/>
      <c r="G31" s="108"/>
      <c r="H31" s="45" t="s">
        <v>262</v>
      </c>
      <c r="I31" s="45" t="s">
        <v>263</v>
      </c>
      <c r="J31" s="44" t="s">
        <v>182</v>
      </c>
      <c r="K31" s="99" t="str">
        <f>IF($J31="","",VLOOKUP($J31,'Bảng tổng hợp'!$C$11:$Q$20000,2,0))</f>
        <v>Tôn lạnh</v>
      </c>
      <c r="L31" s="101" t="str">
        <f>IF($J31="","",VLOOKUP($J31,'Bảng tổng hợp'!$C$11:$Q$20000,3,0))</f>
        <v>kg</v>
      </c>
      <c r="M31" s="51">
        <v>1238.44</v>
      </c>
      <c r="N31" s="102">
        <f t="shared" si="3"/>
        <v>14590.99997</v>
      </c>
      <c r="O31" s="103">
        <v>1.8070078E7</v>
      </c>
      <c r="P31" s="104">
        <f>IF($J31="","",VLOOKUP($J31,'Bảng tổng hợp'!$C$11:$M$20000,10,0))</f>
        <v>2483.62</v>
      </c>
      <c r="Q31" s="105">
        <f>IF($J31="","",VLOOKUP($J31,'Bảng tổng hợp'!$C$11:$M$20000,11,0))</f>
        <v>136165544</v>
      </c>
      <c r="R31" s="106"/>
      <c r="S31" s="106"/>
      <c r="T31" s="106"/>
      <c r="U31" s="106"/>
      <c r="V31" s="106"/>
      <c r="W31" s="106"/>
      <c r="X31" s="106"/>
      <c r="Y31" s="106"/>
      <c r="Z31" s="106"/>
    </row>
    <row r="32" ht="18.75" customHeight="1">
      <c r="A32" s="44" t="s">
        <v>290</v>
      </c>
      <c r="B32" s="45">
        <v>652.0</v>
      </c>
      <c r="C32" s="97">
        <v>40992.0</v>
      </c>
      <c r="D32" s="98" t="s">
        <v>289</v>
      </c>
      <c r="E32" s="100"/>
      <c r="F32" s="100"/>
      <c r="G32" s="108"/>
      <c r="H32" s="45" t="s">
        <v>262</v>
      </c>
      <c r="I32" s="45" t="s">
        <v>263</v>
      </c>
      <c r="J32" s="44" t="s">
        <v>182</v>
      </c>
      <c r="K32" s="99" t="str">
        <f>IF($J32="","",VLOOKUP($J32,'Bảng tổng hợp'!$C$11:$Q$20000,2,0))</f>
        <v>Tôn lạnh</v>
      </c>
      <c r="L32" s="101" t="str">
        <f>IF($J32="","",VLOOKUP($J32,'Bảng tổng hợp'!$C$11:$Q$20000,3,0))</f>
        <v>kg</v>
      </c>
      <c r="M32" s="51">
        <v>1240.18</v>
      </c>
      <c r="N32" s="102">
        <f t="shared" si="3"/>
        <v>14590.99969</v>
      </c>
      <c r="O32" s="103">
        <v>1.8095466E7</v>
      </c>
      <c r="P32" s="104">
        <f>IF($J32="","",VLOOKUP($J32,'Bảng tổng hợp'!$C$11:$M$20000,10,0))</f>
        <v>2483.62</v>
      </c>
      <c r="Q32" s="105">
        <f>IF($J32="","",VLOOKUP($J32,'Bảng tổng hợp'!$C$11:$M$20000,11,0))</f>
        <v>136165544</v>
      </c>
      <c r="R32" s="106"/>
      <c r="S32" s="106"/>
      <c r="T32" s="106"/>
      <c r="U32" s="106"/>
      <c r="V32" s="106"/>
      <c r="W32" s="106"/>
      <c r="X32" s="106"/>
      <c r="Y32" s="106"/>
      <c r="Z32" s="106"/>
    </row>
    <row r="33" ht="18.75" customHeight="1">
      <c r="A33" s="44" t="s">
        <v>291</v>
      </c>
      <c r="B33" s="45">
        <v>1233.0</v>
      </c>
      <c r="C33" s="97">
        <v>40994.0</v>
      </c>
      <c r="D33" s="98" t="s">
        <v>272</v>
      </c>
      <c r="E33" s="100"/>
      <c r="F33" s="100"/>
      <c r="G33" s="99"/>
      <c r="H33" s="45" t="s">
        <v>262</v>
      </c>
      <c r="I33" s="45" t="s">
        <v>263</v>
      </c>
      <c r="J33" s="44" t="s">
        <v>229</v>
      </c>
      <c r="K33" s="99" t="str">
        <f>IF($J33="","",VLOOKUP($J33,'Bảng tổng hợp'!$C$11:$Q$20000,2,0))</f>
        <v>Thép ống tròn các loại</v>
      </c>
      <c r="L33" s="101" t="str">
        <f>IF($J33="","",VLOOKUP($J33,'Bảng tổng hợp'!$C$11:$Q$20000,3,0))</f>
        <v>kg</v>
      </c>
      <c r="M33" s="51">
        <v>71.3</v>
      </c>
      <c r="N33" s="102">
        <f t="shared" si="3"/>
        <v>16573.99719</v>
      </c>
      <c r="O33" s="103">
        <v>1181726.0</v>
      </c>
      <c r="P33" s="104">
        <f>IF($J33="","",VLOOKUP($J33,'Bảng tổng hợp'!$C$11:$M$20000,10,0))</f>
        <v>76.3</v>
      </c>
      <c r="Q33" s="105">
        <f>IF($J33="","",VLOOKUP($J33,'Bảng tổng hợp'!$C$11:$M$20000,11,0))</f>
        <v>101181726</v>
      </c>
      <c r="R33" s="106"/>
      <c r="S33" s="106"/>
      <c r="T33" s="106"/>
      <c r="U33" s="106"/>
      <c r="V33" s="106"/>
      <c r="W33" s="106"/>
      <c r="X33" s="106"/>
      <c r="Y33" s="106"/>
      <c r="Z33" s="106"/>
    </row>
    <row r="34" ht="18.75" customHeight="1">
      <c r="A34" s="44" t="s">
        <v>292</v>
      </c>
      <c r="B34" s="45">
        <v>47702.0</v>
      </c>
      <c r="C34" s="97">
        <v>40994.0</v>
      </c>
      <c r="D34" s="98" t="s">
        <v>274</v>
      </c>
      <c r="E34" s="100"/>
      <c r="F34" s="100"/>
      <c r="G34" s="107"/>
      <c r="H34" s="45" t="s">
        <v>262</v>
      </c>
      <c r="I34" s="45" t="s">
        <v>263</v>
      </c>
      <c r="J34" s="44" t="s">
        <v>197</v>
      </c>
      <c r="K34" s="99" t="str">
        <f>IF($J34="","",VLOOKUP($J34,'Bảng tổng hợp'!$C$11:$Q$20000,2,0))</f>
        <v>Xăng A92</v>
      </c>
      <c r="L34" s="101" t="str">
        <f>IF($J34="","",VLOOKUP($J34,'Bảng tổng hợp'!$C$11:$Q$20000,3,0))</f>
        <v>lít</v>
      </c>
      <c r="M34" s="51">
        <v>22.0</v>
      </c>
      <c r="N34" s="102">
        <f t="shared" si="3"/>
        <v>20818.18182</v>
      </c>
      <c r="O34" s="103">
        <v>458000.0</v>
      </c>
      <c r="P34" s="104">
        <f>IF($J34="","",VLOOKUP($J34,'Bảng tổng hợp'!$C$11:$M$20000,10,0))</f>
        <v>115</v>
      </c>
      <c r="Q34" s="105">
        <f>IF($J34="","",VLOOKUP($J34,'Bảng tổng hợp'!$C$11:$M$20000,11,0))</f>
        <v>102290000</v>
      </c>
      <c r="R34" s="106"/>
      <c r="S34" s="106"/>
      <c r="T34" s="106"/>
      <c r="U34" s="106"/>
      <c r="V34" s="106"/>
      <c r="W34" s="106"/>
      <c r="X34" s="106"/>
      <c r="Y34" s="106"/>
      <c r="Z34" s="106"/>
    </row>
    <row r="35" ht="18.75" customHeight="1">
      <c r="A35" s="44" t="s">
        <v>293</v>
      </c>
      <c r="B35" s="45">
        <v>3387.0</v>
      </c>
      <c r="C35" s="97">
        <v>40995.0</v>
      </c>
      <c r="D35" s="98" t="s">
        <v>294</v>
      </c>
      <c r="E35" s="100"/>
      <c r="F35" s="100"/>
      <c r="G35" s="107"/>
      <c r="H35" s="45" t="s">
        <v>262</v>
      </c>
      <c r="I35" s="45" t="s">
        <v>263</v>
      </c>
      <c r="J35" s="44" t="s">
        <v>231</v>
      </c>
      <c r="K35" s="99" t="str">
        <f>IF($J35="","",VLOOKUP($J35,'Bảng tổng hợp'!$C$11:$Q$20000,2,0))</f>
        <v>Sơn màu DCC Dd Benzo (20kg)</v>
      </c>
      <c r="L35" s="101" t="str">
        <f>IF($J35="","",VLOOKUP($J35,'Bảng tổng hợp'!$C$11:$Q$20000,3,0))</f>
        <v>thùng</v>
      </c>
      <c r="M35" s="51">
        <v>5.0</v>
      </c>
      <c r="N35" s="102">
        <f t="shared" si="3"/>
        <v>761818</v>
      </c>
      <c r="O35" s="103">
        <v>3809090.0</v>
      </c>
      <c r="P35" s="104">
        <f>IF($J35="","",VLOOKUP($J35,'Bảng tổng hợp'!$C$11:$M$20000,10,0))</f>
        <v>10</v>
      </c>
      <c r="Q35" s="105">
        <f>IF($J35="","",VLOOKUP($J35,'Bảng tổng hợp'!$C$11:$M$20000,11,0))</f>
        <v>103809090</v>
      </c>
      <c r="R35" s="106"/>
      <c r="S35" s="106"/>
      <c r="T35" s="106"/>
      <c r="U35" s="106"/>
      <c r="V35" s="106"/>
      <c r="W35" s="106"/>
      <c r="X35" s="106"/>
      <c r="Y35" s="106"/>
      <c r="Z35" s="106"/>
    </row>
    <row r="36" ht="18.75" customHeight="1">
      <c r="A36" s="44"/>
      <c r="B36" s="45"/>
      <c r="C36" s="97"/>
      <c r="D36" s="98"/>
      <c r="E36" s="99" t="str">
        <f t="shared" ref="E36:E1211" si="4">IF($D36="","",VLOOKUP($D36,DMKH!$A$6:$D$20000,2,0))</f>
        <v/>
      </c>
      <c r="F36" s="99" t="str">
        <f t="shared" ref="F36:F1211" si="5">IF($D36="","",VLOOKUP($D36,DMKH!$A$6:$D$20000,3,0))</f>
        <v/>
      </c>
      <c r="G36" s="99" t="str">
        <f t="shared" ref="G36:G1211" si="6">IF($D36="","",VLOOKUP($D36,DMKH!$A$6:$D$20000,4,0))</f>
        <v/>
      </c>
      <c r="H36" s="45" t="s">
        <v>262</v>
      </c>
      <c r="I36" s="45" t="s">
        <v>263</v>
      </c>
      <c r="J36" s="44"/>
      <c r="K36" s="99" t="str">
        <f>IF($J36="","",VLOOKUP($J36,'Bảng tổng hợp'!$C$11:$Q$20000,2,0))</f>
        <v/>
      </c>
      <c r="L36" s="101" t="str">
        <f>IF($J36="","",VLOOKUP($J36,'Bảng tổng hợp'!$C$11:$Q$20000,3,0))</f>
        <v/>
      </c>
      <c r="M36" s="51"/>
      <c r="N36" s="102">
        <f t="shared" si="3"/>
        <v>0</v>
      </c>
      <c r="O36" s="103"/>
      <c r="P36" s="104" t="str">
        <f>IF($J36="","",VLOOKUP($J36,'Bảng tổng hợp'!$C$11:$M$20000,10,0))</f>
        <v/>
      </c>
      <c r="Q36" s="105" t="str">
        <f>IF($J36="","",VLOOKUP($J36,'Bảng tổng hợp'!$C$11:$M$20000,11,0))</f>
        <v/>
      </c>
      <c r="R36" s="106"/>
      <c r="S36" s="106"/>
      <c r="T36" s="106"/>
      <c r="U36" s="106"/>
      <c r="V36" s="106"/>
      <c r="W36" s="106"/>
      <c r="X36" s="106"/>
      <c r="Y36" s="106"/>
      <c r="Z36" s="106"/>
    </row>
    <row r="37" ht="18.75" customHeight="1">
      <c r="A37" s="44"/>
      <c r="B37" s="45"/>
      <c r="C37" s="97"/>
      <c r="D37" s="98"/>
      <c r="E37" s="99" t="str">
        <f t="shared" si="4"/>
        <v/>
      </c>
      <c r="F37" s="99" t="str">
        <f t="shared" si="5"/>
        <v/>
      </c>
      <c r="G37" s="99" t="str">
        <f t="shared" si="6"/>
        <v/>
      </c>
      <c r="H37" s="45" t="s">
        <v>262</v>
      </c>
      <c r="I37" s="45" t="s">
        <v>263</v>
      </c>
      <c r="J37" s="44"/>
      <c r="K37" s="99" t="str">
        <f>IF($J37="","",VLOOKUP($J37,'Bảng tổng hợp'!$C$11:$Q$20000,2,0))</f>
        <v/>
      </c>
      <c r="L37" s="101" t="str">
        <f>IF($J37="","",VLOOKUP($J37,'Bảng tổng hợp'!$C$11:$Q$20000,3,0))</f>
        <v/>
      </c>
      <c r="M37" s="51"/>
      <c r="N37" s="102">
        <f t="shared" si="3"/>
        <v>0</v>
      </c>
      <c r="O37" s="103"/>
      <c r="P37" s="104" t="str">
        <f>IF($J37="","",VLOOKUP($J37,'Bảng tổng hợp'!$C$11:$M$20000,10,0))</f>
        <v/>
      </c>
      <c r="Q37" s="105" t="str">
        <f>IF($J37="","",VLOOKUP($J37,'Bảng tổng hợp'!$C$11:$M$20000,11,0))</f>
        <v/>
      </c>
      <c r="R37" s="106"/>
      <c r="S37" s="106"/>
      <c r="T37" s="106"/>
      <c r="U37" s="106"/>
      <c r="V37" s="106"/>
      <c r="W37" s="106"/>
      <c r="X37" s="106"/>
      <c r="Y37" s="106"/>
      <c r="Z37" s="106"/>
    </row>
    <row r="38" ht="18.75" customHeight="1">
      <c r="A38" s="44"/>
      <c r="B38" s="45"/>
      <c r="C38" s="97"/>
      <c r="D38" s="98"/>
      <c r="E38" s="99" t="str">
        <f t="shared" si="4"/>
        <v/>
      </c>
      <c r="F38" s="99" t="str">
        <f t="shared" si="5"/>
        <v/>
      </c>
      <c r="G38" s="99" t="str">
        <f t="shared" si="6"/>
        <v/>
      </c>
      <c r="H38" s="45" t="s">
        <v>262</v>
      </c>
      <c r="I38" s="45" t="s">
        <v>263</v>
      </c>
      <c r="J38" s="44"/>
      <c r="K38" s="99" t="str">
        <f>IF($J38="","",VLOOKUP($J38,'Bảng tổng hợp'!$C$11:$Q$20000,2,0))</f>
        <v/>
      </c>
      <c r="L38" s="101" t="str">
        <f>IF($J38="","",VLOOKUP($J38,'Bảng tổng hợp'!$C$11:$Q$20000,3,0))</f>
        <v/>
      </c>
      <c r="M38" s="51"/>
      <c r="N38" s="102">
        <f t="shared" si="3"/>
        <v>0</v>
      </c>
      <c r="O38" s="103"/>
      <c r="P38" s="104" t="str">
        <f>IF($J38="","",VLOOKUP($J38,'Bảng tổng hợp'!$C$11:$M$20000,10,0))</f>
        <v/>
      </c>
      <c r="Q38" s="105" t="str">
        <f>IF($J38="","",VLOOKUP($J38,'Bảng tổng hợp'!$C$11:$M$20000,11,0))</f>
        <v/>
      </c>
      <c r="R38" s="106"/>
      <c r="S38" s="106"/>
      <c r="T38" s="106"/>
      <c r="U38" s="106"/>
      <c r="V38" s="106"/>
      <c r="W38" s="106"/>
      <c r="X38" s="106"/>
      <c r="Y38" s="106"/>
      <c r="Z38" s="106"/>
    </row>
    <row r="39" ht="18.75" customHeight="1">
      <c r="A39" s="44"/>
      <c r="B39" s="45"/>
      <c r="C39" s="97"/>
      <c r="D39" s="98"/>
      <c r="E39" s="99" t="str">
        <f t="shared" si="4"/>
        <v/>
      </c>
      <c r="F39" s="99" t="str">
        <f t="shared" si="5"/>
        <v/>
      </c>
      <c r="G39" s="99" t="str">
        <f t="shared" si="6"/>
        <v/>
      </c>
      <c r="H39" s="45" t="s">
        <v>262</v>
      </c>
      <c r="I39" s="45" t="s">
        <v>263</v>
      </c>
      <c r="J39" s="44"/>
      <c r="K39" s="99" t="str">
        <f>IF($J39="","",VLOOKUP($J39,'Bảng tổng hợp'!$C$11:$Q$20000,2,0))</f>
        <v/>
      </c>
      <c r="L39" s="101" t="str">
        <f>IF($J39="","",VLOOKUP($J39,'Bảng tổng hợp'!$C$11:$Q$20000,3,0))</f>
        <v/>
      </c>
      <c r="M39" s="51"/>
      <c r="N39" s="102">
        <f t="shared" si="3"/>
        <v>0</v>
      </c>
      <c r="O39" s="103"/>
      <c r="P39" s="104" t="str">
        <f>IF($J39="","",VLOOKUP($J39,'Bảng tổng hợp'!$C$11:$M$20000,10,0))</f>
        <v/>
      </c>
      <c r="Q39" s="105" t="str">
        <f>IF($J39="","",VLOOKUP($J39,'Bảng tổng hợp'!$C$11:$M$20000,11,0))</f>
        <v/>
      </c>
      <c r="R39" s="106"/>
      <c r="S39" s="106"/>
      <c r="T39" s="106"/>
      <c r="U39" s="106"/>
      <c r="V39" s="106"/>
      <c r="W39" s="106"/>
      <c r="X39" s="106"/>
      <c r="Y39" s="106"/>
      <c r="Z39" s="106"/>
    </row>
    <row r="40" ht="18.75" customHeight="1">
      <c r="A40" s="44"/>
      <c r="B40" s="45"/>
      <c r="C40" s="97"/>
      <c r="D40" s="98"/>
      <c r="E40" s="99" t="str">
        <f t="shared" si="4"/>
        <v/>
      </c>
      <c r="F40" s="99" t="str">
        <f t="shared" si="5"/>
        <v/>
      </c>
      <c r="G40" s="99" t="str">
        <f t="shared" si="6"/>
        <v/>
      </c>
      <c r="H40" s="45" t="s">
        <v>262</v>
      </c>
      <c r="I40" s="45" t="s">
        <v>263</v>
      </c>
      <c r="J40" s="44"/>
      <c r="K40" s="99" t="str">
        <f>IF($J40="","",VLOOKUP($J40,'Bảng tổng hợp'!$C$11:$Q$20000,2,0))</f>
        <v/>
      </c>
      <c r="L40" s="101" t="str">
        <f>IF($J40="","",VLOOKUP($J40,'Bảng tổng hợp'!$C$11:$Q$20000,3,0))</f>
        <v/>
      </c>
      <c r="M40" s="51"/>
      <c r="N40" s="102">
        <f t="shared" si="3"/>
        <v>0</v>
      </c>
      <c r="O40" s="103"/>
      <c r="P40" s="104" t="str">
        <f>IF($J40="","",VLOOKUP($J40,'Bảng tổng hợp'!$C$11:$M$20000,10,0))</f>
        <v/>
      </c>
      <c r="Q40" s="105" t="str">
        <f>IF($J40="","",VLOOKUP($J40,'Bảng tổng hợp'!$C$11:$M$20000,11,0))</f>
        <v/>
      </c>
      <c r="R40" s="106"/>
      <c r="S40" s="106"/>
      <c r="T40" s="106"/>
      <c r="U40" s="106"/>
      <c r="V40" s="106"/>
      <c r="W40" s="106"/>
      <c r="X40" s="106"/>
      <c r="Y40" s="106"/>
      <c r="Z40" s="106"/>
    </row>
    <row r="41" ht="18.75" customHeight="1">
      <c r="A41" s="44"/>
      <c r="B41" s="45"/>
      <c r="C41" s="97"/>
      <c r="D41" s="98"/>
      <c r="E41" s="99" t="str">
        <f t="shared" si="4"/>
        <v/>
      </c>
      <c r="F41" s="99" t="str">
        <f t="shared" si="5"/>
        <v/>
      </c>
      <c r="G41" s="99" t="str">
        <f t="shared" si="6"/>
        <v/>
      </c>
      <c r="H41" s="45" t="s">
        <v>262</v>
      </c>
      <c r="I41" s="45" t="s">
        <v>263</v>
      </c>
      <c r="J41" s="44"/>
      <c r="K41" s="99" t="str">
        <f>IF($J41="","",VLOOKUP($J41,'Bảng tổng hợp'!$C$11:$Q$20000,2,0))</f>
        <v/>
      </c>
      <c r="L41" s="101" t="str">
        <f>IF($J41="","",VLOOKUP($J41,'Bảng tổng hợp'!$C$11:$Q$20000,3,0))</f>
        <v/>
      </c>
      <c r="M41" s="51"/>
      <c r="N41" s="102">
        <f t="shared" si="3"/>
        <v>0</v>
      </c>
      <c r="O41" s="103"/>
      <c r="P41" s="104" t="str">
        <f>IF($J41="","",VLOOKUP($J41,'Bảng tổng hợp'!$C$11:$M$20000,10,0))</f>
        <v/>
      </c>
      <c r="Q41" s="105" t="str">
        <f>IF($J41="","",VLOOKUP($J41,'Bảng tổng hợp'!$C$11:$M$20000,11,0))</f>
        <v/>
      </c>
      <c r="R41" s="106"/>
      <c r="S41" s="106"/>
      <c r="T41" s="106"/>
      <c r="U41" s="106"/>
      <c r="V41" s="106"/>
      <c r="W41" s="106"/>
      <c r="X41" s="106"/>
      <c r="Y41" s="106"/>
      <c r="Z41" s="106"/>
    </row>
    <row r="42" ht="18.75" customHeight="1">
      <c r="A42" s="44"/>
      <c r="B42" s="45"/>
      <c r="C42" s="97"/>
      <c r="D42" s="98"/>
      <c r="E42" s="99" t="str">
        <f t="shared" si="4"/>
        <v/>
      </c>
      <c r="F42" s="99" t="str">
        <f t="shared" si="5"/>
        <v/>
      </c>
      <c r="G42" s="99" t="str">
        <f t="shared" si="6"/>
        <v/>
      </c>
      <c r="H42" s="45" t="s">
        <v>262</v>
      </c>
      <c r="I42" s="45" t="s">
        <v>263</v>
      </c>
      <c r="J42" s="44"/>
      <c r="K42" s="99" t="str">
        <f>IF($J42="","",VLOOKUP($J42,'Bảng tổng hợp'!$C$11:$Q$20000,2,0))</f>
        <v/>
      </c>
      <c r="L42" s="101" t="str">
        <f>IF($J42="","",VLOOKUP($J42,'Bảng tổng hợp'!$C$11:$Q$20000,3,0))</f>
        <v/>
      </c>
      <c r="M42" s="51"/>
      <c r="N42" s="102">
        <f t="shared" si="3"/>
        <v>0</v>
      </c>
      <c r="O42" s="103"/>
      <c r="P42" s="104" t="str">
        <f>IF($J42="","",VLOOKUP($J42,'Bảng tổng hợp'!$C$11:$M$20000,10,0))</f>
        <v/>
      </c>
      <c r="Q42" s="105" t="str">
        <f>IF($J42="","",VLOOKUP($J42,'Bảng tổng hợp'!$C$11:$M$20000,11,0))</f>
        <v/>
      </c>
      <c r="R42" s="106"/>
      <c r="S42" s="106"/>
      <c r="T42" s="106"/>
      <c r="U42" s="106"/>
      <c r="V42" s="106"/>
      <c r="W42" s="106"/>
      <c r="X42" s="106"/>
      <c r="Y42" s="106"/>
      <c r="Z42" s="106"/>
    </row>
    <row r="43" ht="18.75" customHeight="1">
      <c r="A43" s="44"/>
      <c r="B43" s="45"/>
      <c r="C43" s="97"/>
      <c r="D43" s="98"/>
      <c r="E43" s="99" t="str">
        <f t="shared" si="4"/>
        <v/>
      </c>
      <c r="F43" s="99" t="str">
        <f t="shared" si="5"/>
        <v/>
      </c>
      <c r="G43" s="99" t="str">
        <f t="shared" si="6"/>
        <v/>
      </c>
      <c r="H43" s="45" t="s">
        <v>262</v>
      </c>
      <c r="I43" s="45" t="s">
        <v>263</v>
      </c>
      <c r="J43" s="44"/>
      <c r="K43" s="99" t="str">
        <f>IF($J43="","",VLOOKUP($J43,'Bảng tổng hợp'!$C$11:$Q$20000,2,0))</f>
        <v/>
      </c>
      <c r="L43" s="101" t="str">
        <f>IF($J43="","",VLOOKUP($J43,'Bảng tổng hợp'!$C$11:$Q$20000,3,0))</f>
        <v/>
      </c>
      <c r="M43" s="51"/>
      <c r="N43" s="102">
        <f t="shared" si="3"/>
        <v>0</v>
      </c>
      <c r="O43" s="103"/>
      <c r="P43" s="104" t="str">
        <f>IF($J43="","",VLOOKUP($J43,'Bảng tổng hợp'!$C$11:$M$20000,10,0))</f>
        <v/>
      </c>
      <c r="Q43" s="105" t="str">
        <f>IF($J43="","",VLOOKUP($J43,'Bảng tổng hợp'!$C$11:$M$20000,11,0))</f>
        <v/>
      </c>
      <c r="R43" s="106"/>
      <c r="S43" s="106"/>
      <c r="T43" s="106"/>
      <c r="U43" s="106"/>
      <c r="V43" s="106"/>
      <c r="W43" s="106"/>
      <c r="X43" s="106"/>
      <c r="Y43" s="106"/>
      <c r="Z43" s="106"/>
    </row>
    <row r="44" ht="18.75" customHeight="1">
      <c r="A44" s="44"/>
      <c r="B44" s="45"/>
      <c r="C44" s="97"/>
      <c r="D44" s="98"/>
      <c r="E44" s="99" t="str">
        <f t="shared" si="4"/>
        <v/>
      </c>
      <c r="F44" s="99" t="str">
        <f t="shared" si="5"/>
        <v/>
      </c>
      <c r="G44" s="99" t="str">
        <f t="shared" si="6"/>
        <v/>
      </c>
      <c r="H44" s="45" t="s">
        <v>262</v>
      </c>
      <c r="I44" s="45" t="s">
        <v>263</v>
      </c>
      <c r="J44" s="44"/>
      <c r="K44" s="99" t="str">
        <f>IF($J44="","",VLOOKUP($J44,'Bảng tổng hợp'!$C$11:$Q$20000,2,0))</f>
        <v/>
      </c>
      <c r="L44" s="101" t="str">
        <f>IF($J44="","",VLOOKUP($J44,'Bảng tổng hợp'!$C$11:$Q$20000,3,0))</f>
        <v/>
      </c>
      <c r="M44" s="51"/>
      <c r="N44" s="102">
        <f t="shared" si="3"/>
        <v>0</v>
      </c>
      <c r="O44" s="103"/>
      <c r="P44" s="104" t="str">
        <f>IF($J44="","",VLOOKUP($J44,'Bảng tổng hợp'!$C$11:$M$20000,10,0))</f>
        <v/>
      </c>
      <c r="Q44" s="105" t="str">
        <f>IF($J44="","",VLOOKUP($J44,'Bảng tổng hợp'!$C$11:$M$20000,11,0))</f>
        <v/>
      </c>
      <c r="R44" s="106"/>
      <c r="S44" s="106"/>
      <c r="T44" s="106"/>
      <c r="U44" s="106"/>
      <c r="V44" s="106"/>
      <c r="W44" s="106"/>
      <c r="X44" s="106"/>
      <c r="Y44" s="106"/>
      <c r="Z44" s="106"/>
    </row>
    <row r="45" ht="18.75" customHeight="1">
      <c r="A45" s="44"/>
      <c r="B45" s="45"/>
      <c r="C45" s="97"/>
      <c r="D45" s="98"/>
      <c r="E45" s="99" t="str">
        <f t="shared" si="4"/>
        <v/>
      </c>
      <c r="F45" s="99" t="str">
        <f t="shared" si="5"/>
        <v/>
      </c>
      <c r="G45" s="99" t="str">
        <f t="shared" si="6"/>
        <v/>
      </c>
      <c r="H45" s="45" t="s">
        <v>262</v>
      </c>
      <c r="I45" s="45" t="s">
        <v>263</v>
      </c>
      <c r="J45" s="44"/>
      <c r="K45" s="99" t="str">
        <f>IF($J45="","",VLOOKUP($J45,'Bảng tổng hợp'!$C$11:$Q$20000,2,0))</f>
        <v/>
      </c>
      <c r="L45" s="101" t="str">
        <f>IF($J45="","",VLOOKUP($J45,'Bảng tổng hợp'!$C$11:$Q$20000,3,0))</f>
        <v/>
      </c>
      <c r="M45" s="51"/>
      <c r="N45" s="102">
        <f t="shared" si="3"/>
        <v>0</v>
      </c>
      <c r="O45" s="103"/>
      <c r="P45" s="104" t="str">
        <f>IF($J45="","",VLOOKUP($J45,'Bảng tổng hợp'!$C$11:$M$20000,10,0))</f>
        <v/>
      </c>
      <c r="Q45" s="105" t="str">
        <f>IF($J45="","",VLOOKUP($J45,'Bảng tổng hợp'!$C$11:$M$20000,11,0))</f>
        <v/>
      </c>
      <c r="R45" s="106"/>
      <c r="S45" s="106"/>
      <c r="T45" s="106"/>
      <c r="U45" s="106"/>
      <c r="V45" s="106"/>
      <c r="W45" s="106"/>
      <c r="X45" s="106"/>
      <c r="Y45" s="106"/>
      <c r="Z45" s="106"/>
    </row>
    <row r="46" ht="18.75" customHeight="1">
      <c r="A46" s="44"/>
      <c r="B46" s="45"/>
      <c r="C46" s="97"/>
      <c r="D46" s="98"/>
      <c r="E46" s="99" t="str">
        <f t="shared" si="4"/>
        <v/>
      </c>
      <c r="F46" s="99" t="str">
        <f t="shared" si="5"/>
        <v/>
      </c>
      <c r="G46" s="99" t="str">
        <f t="shared" si="6"/>
        <v/>
      </c>
      <c r="H46" s="45" t="s">
        <v>262</v>
      </c>
      <c r="I46" s="45" t="s">
        <v>263</v>
      </c>
      <c r="J46" s="44"/>
      <c r="K46" s="99" t="str">
        <f>IF($J46="","",VLOOKUP($J46,'Bảng tổng hợp'!$C$11:$Q$20000,2,0))</f>
        <v/>
      </c>
      <c r="L46" s="101" t="str">
        <f>IF($J46="","",VLOOKUP($J46,'Bảng tổng hợp'!$C$11:$Q$20000,3,0))</f>
        <v/>
      </c>
      <c r="M46" s="51"/>
      <c r="N46" s="102">
        <f t="shared" si="3"/>
        <v>0</v>
      </c>
      <c r="O46" s="103"/>
      <c r="P46" s="104" t="str">
        <f>IF($J46="","",VLOOKUP($J46,'Bảng tổng hợp'!$C$11:$M$20000,10,0))</f>
        <v/>
      </c>
      <c r="Q46" s="105" t="str">
        <f>IF($J46="","",VLOOKUP($J46,'Bảng tổng hợp'!$C$11:$M$20000,11,0))</f>
        <v/>
      </c>
      <c r="R46" s="106"/>
      <c r="S46" s="106"/>
      <c r="T46" s="106"/>
      <c r="U46" s="106"/>
      <c r="V46" s="106"/>
      <c r="W46" s="106"/>
      <c r="X46" s="106"/>
      <c r="Y46" s="106"/>
      <c r="Z46" s="106"/>
    </row>
    <row r="47" ht="18.75" customHeight="1">
      <c r="A47" s="44"/>
      <c r="B47" s="45"/>
      <c r="C47" s="97"/>
      <c r="D47" s="98"/>
      <c r="E47" s="99" t="str">
        <f t="shared" si="4"/>
        <v/>
      </c>
      <c r="F47" s="99" t="str">
        <f t="shared" si="5"/>
        <v/>
      </c>
      <c r="G47" s="99" t="str">
        <f t="shared" si="6"/>
        <v/>
      </c>
      <c r="H47" s="45" t="s">
        <v>262</v>
      </c>
      <c r="I47" s="45" t="s">
        <v>263</v>
      </c>
      <c r="J47" s="44"/>
      <c r="K47" s="99" t="str">
        <f>IF($J47="","",VLOOKUP($J47,'Bảng tổng hợp'!$C$11:$Q$20000,2,0))</f>
        <v/>
      </c>
      <c r="L47" s="101" t="str">
        <f>IF($J47="","",VLOOKUP($J47,'Bảng tổng hợp'!$C$11:$Q$20000,3,0))</f>
        <v/>
      </c>
      <c r="M47" s="51"/>
      <c r="N47" s="102">
        <f t="shared" si="3"/>
        <v>0</v>
      </c>
      <c r="O47" s="103"/>
      <c r="P47" s="104" t="str">
        <f>IF($J47="","",VLOOKUP($J47,'Bảng tổng hợp'!$C$11:$M$20000,10,0))</f>
        <v/>
      </c>
      <c r="Q47" s="105" t="str">
        <f>IF($J47="","",VLOOKUP($J47,'Bảng tổng hợp'!$C$11:$M$20000,11,0))</f>
        <v/>
      </c>
      <c r="R47" s="106"/>
      <c r="S47" s="106"/>
      <c r="T47" s="106"/>
      <c r="U47" s="106"/>
      <c r="V47" s="106"/>
      <c r="W47" s="106"/>
      <c r="X47" s="106"/>
      <c r="Y47" s="106"/>
      <c r="Z47" s="106"/>
    </row>
    <row r="48" ht="18.75" customHeight="1">
      <c r="A48" s="44"/>
      <c r="B48" s="45"/>
      <c r="C48" s="97"/>
      <c r="D48" s="98"/>
      <c r="E48" s="99" t="str">
        <f t="shared" si="4"/>
        <v/>
      </c>
      <c r="F48" s="99" t="str">
        <f t="shared" si="5"/>
        <v/>
      </c>
      <c r="G48" s="99" t="str">
        <f t="shared" si="6"/>
        <v/>
      </c>
      <c r="H48" s="45" t="s">
        <v>262</v>
      </c>
      <c r="I48" s="45" t="s">
        <v>263</v>
      </c>
      <c r="J48" s="44"/>
      <c r="K48" s="99" t="str">
        <f>IF($J48="","",VLOOKUP($J48,'Bảng tổng hợp'!$C$11:$Q$20000,2,0))</f>
        <v/>
      </c>
      <c r="L48" s="101" t="str">
        <f>IF($J48="","",VLOOKUP($J48,'Bảng tổng hợp'!$C$11:$Q$20000,3,0))</f>
        <v/>
      </c>
      <c r="M48" s="51"/>
      <c r="N48" s="102">
        <f t="shared" si="3"/>
        <v>0</v>
      </c>
      <c r="O48" s="103"/>
      <c r="P48" s="104" t="str">
        <f>IF($J48="","",VLOOKUP($J48,'Bảng tổng hợp'!$C$11:$M$20000,10,0))</f>
        <v/>
      </c>
      <c r="Q48" s="105" t="str">
        <f>IF($J48="","",VLOOKUP($J48,'Bảng tổng hợp'!$C$11:$M$20000,11,0))</f>
        <v/>
      </c>
      <c r="R48" s="106"/>
      <c r="S48" s="106"/>
      <c r="T48" s="106"/>
      <c r="U48" s="106"/>
      <c r="V48" s="106"/>
      <c r="W48" s="106"/>
      <c r="X48" s="106"/>
      <c r="Y48" s="106"/>
      <c r="Z48" s="106"/>
    </row>
    <row r="49" ht="18.75" customHeight="1">
      <c r="A49" s="44"/>
      <c r="B49" s="45"/>
      <c r="C49" s="97"/>
      <c r="D49" s="98"/>
      <c r="E49" s="99" t="str">
        <f t="shared" si="4"/>
        <v/>
      </c>
      <c r="F49" s="99" t="str">
        <f t="shared" si="5"/>
        <v/>
      </c>
      <c r="G49" s="99" t="str">
        <f t="shared" si="6"/>
        <v/>
      </c>
      <c r="H49" s="45" t="s">
        <v>262</v>
      </c>
      <c r="I49" s="45" t="s">
        <v>263</v>
      </c>
      <c r="J49" s="44"/>
      <c r="K49" s="99" t="str">
        <f>IF($J49="","",VLOOKUP($J49,'Bảng tổng hợp'!$C$11:$Q$20000,2,0))</f>
        <v/>
      </c>
      <c r="L49" s="101" t="str">
        <f>IF($J49="","",VLOOKUP($J49,'Bảng tổng hợp'!$C$11:$Q$20000,3,0))</f>
        <v/>
      </c>
      <c r="M49" s="51"/>
      <c r="N49" s="102">
        <f t="shared" si="3"/>
        <v>0</v>
      </c>
      <c r="O49" s="103"/>
      <c r="P49" s="104" t="str">
        <f>IF($J49="","",VLOOKUP($J49,'Bảng tổng hợp'!$C$11:$M$20000,10,0))</f>
        <v/>
      </c>
      <c r="Q49" s="105" t="str">
        <f>IF($J49="","",VLOOKUP($J49,'Bảng tổng hợp'!$C$11:$M$20000,11,0))</f>
        <v/>
      </c>
      <c r="R49" s="106"/>
      <c r="S49" s="106"/>
      <c r="T49" s="106"/>
      <c r="U49" s="106"/>
      <c r="V49" s="106"/>
      <c r="W49" s="106"/>
      <c r="X49" s="106"/>
      <c r="Y49" s="106"/>
      <c r="Z49" s="106"/>
    </row>
    <row r="50" ht="18.75" customHeight="1">
      <c r="A50" s="44"/>
      <c r="B50" s="45"/>
      <c r="C50" s="97"/>
      <c r="D50" s="98"/>
      <c r="E50" s="99" t="str">
        <f t="shared" si="4"/>
        <v/>
      </c>
      <c r="F50" s="99" t="str">
        <f t="shared" si="5"/>
        <v/>
      </c>
      <c r="G50" s="99" t="str">
        <f t="shared" si="6"/>
        <v/>
      </c>
      <c r="H50" s="45" t="s">
        <v>262</v>
      </c>
      <c r="I50" s="45" t="s">
        <v>263</v>
      </c>
      <c r="J50" s="44"/>
      <c r="K50" s="99" t="str">
        <f>IF($J50="","",VLOOKUP($J50,'Bảng tổng hợp'!$C$11:$Q$20000,2,0))</f>
        <v/>
      </c>
      <c r="L50" s="101" t="str">
        <f>IF($J50="","",VLOOKUP($J50,'Bảng tổng hợp'!$C$11:$Q$20000,3,0))</f>
        <v/>
      </c>
      <c r="M50" s="51"/>
      <c r="N50" s="102">
        <f t="shared" si="3"/>
        <v>0</v>
      </c>
      <c r="O50" s="103"/>
      <c r="P50" s="104" t="str">
        <f>IF($J50="","",VLOOKUP($J50,'Bảng tổng hợp'!$C$11:$M$20000,10,0))</f>
        <v/>
      </c>
      <c r="Q50" s="105" t="str">
        <f>IF($J50="","",VLOOKUP($J50,'Bảng tổng hợp'!$C$11:$M$20000,11,0))</f>
        <v/>
      </c>
      <c r="R50" s="106"/>
      <c r="S50" s="106"/>
      <c r="T50" s="106"/>
      <c r="U50" s="106"/>
      <c r="V50" s="106"/>
      <c r="W50" s="106"/>
      <c r="X50" s="106"/>
      <c r="Y50" s="106"/>
      <c r="Z50" s="106"/>
    </row>
    <row r="51" ht="18.75" customHeight="1">
      <c r="A51" s="44"/>
      <c r="B51" s="45"/>
      <c r="C51" s="97"/>
      <c r="D51" s="98"/>
      <c r="E51" s="99" t="str">
        <f t="shared" si="4"/>
        <v/>
      </c>
      <c r="F51" s="99" t="str">
        <f t="shared" si="5"/>
        <v/>
      </c>
      <c r="G51" s="99" t="str">
        <f t="shared" si="6"/>
        <v/>
      </c>
      <c r="H51" s="45" t="s">
        <v>262</v>
      </c>
      <c r="I51" s="45" t="s">
        <v>263</v>
      </c>
      <c r="J51" s="44"/>
      <c r="K51" s="99" t="str">
        <f>IF($J51="","",VLOOKUP($J51,'Bảng tổng hợp'!$C$11:$Q$20000,2,0))</f>
        <v/>
      </c>
      <c r="L51" s="101" t="str">
        <f>IF($J51="","",VLOOKUP($J51,'Bảng tổng hợp'!$C$11:$Q$20000,3,0))</f>
        <v/>
      </c>
      <c r="M51" s="51"/>
      <c r="N51" s="102">
        <f t="shared" si="3"/>
        <v>0</v>
      </c>
      <c r="O51" s="103"/>
      <c r="P51" s="104" t="str">
        <f>IF($J51="","",VLOOKUP($J51,'Bảng tổng hợp'!$C$11:$M$20000,10,0))</f>
        <v/>
      </c>
      <c r="Q51" s="105" t="str">
        <f>IF($J51="","",VLOOKUP($J51,'Bảng tổng hợp'!$C$11:$M$20000,11,0))</f>
        <v/>
      </c>
      <c r="R51" s="106"/>
      <c r="S51" s="106"/>
      <c r="T51" s="106"/>
      <c r="U51" s="106"/>
      <c r="V51" s="106"/>
      <c r="W51" s="106"/>
      <c r="X51" s="106"/>
      <c r="Y51" s="106"/>
      <c r="Z51" s="106"/>
    </row>
    <row r="52" ht="18.75" customHeight="1">
      <c r="A52" s="44"/>
      <c r="B52" s="45"/>
      <c r="C52" s="97"/>
      <c r="D52" s="98"/>
      <c r="E52" s="99" t="str">
        <f t="shared" si="4"/>
        <v/>
      </c>
      <c r="F52" s="99" t="str">
        <f t="shared" si="5"/>
        <v/>
      </c>
      <c r="G52" s="99" t="str">
        <f t="shared" si="6"/>
        <v/>
      </c>
      <c r="H52" s="45" t="s">
        <v>262</v>
      </c>
      <c r="I52" s="45" t="s">
        <v>263</v>
      </c>
      <c r="J52" s="44"/>
      <c r="K52" s="99" t="str">
        <f>IF($J52="","",VLOOKUP($J52,'Bảng tổng hợp'!$C$11:$Q$20000,2,0))</f>
        <v/>
      </c>
      <c r="L52" s="101" t="str">
        <f>IF($J52="","",VLOOKUP($J52,'Bảng tổng hợp'!$C$11:$Q$20000,3,0))</f>
        <v/>
      </c>
      <c r="M52" s="51"/>
      <c r="N52" s="102">
        <f t="shared" si="3"/>
        <v>0</v>
      </c>
      <c r="O52" s="103"/>
      <c r="P52" s="104" t="str">
        <f>IF($J52="","",VLOOKUP($J52,'Bảng tổng hợp'!$C$11:$M$20000,10,0))</f>
        <v/>
      </c>
      <c r="Q52" s="105" t="str">
        <f>IF($J52="","",VLOOKUP($J52,'Bảng tổng hợp'!$C$11:$M$20000,11,0))</f>
        <v/>
      </c>
      <c r="R52" s="106"/>
      <c r="S52" s="106"/>
      <c r="T52" s="106"/>
      <c r="U52" s="106"/>
      <c r="V52" s="106"/>
      <c r="W52" s="106"/>
      <c r="X52" s="106"/>
      <c r="Y52" s="106"/>
      <c r="Z52" s="106"/>
    </row>
    <row r="53" ht="18.75" customHeight="1">
      <c r="A53" s="44"/>
      <c r="B53" s="45"/>
      <c r="C53" s="97"/>
      <c r="D53" s="98"/>
      <c r="E53" s="99" t="str">
        <f t="shared" si="4"/>
        <v/>
      </c>
      <c r="F53" s="99" t="str">
        <f t="shared" si="5"/>
        <v/>
      </c>
      <c r="G53" s="99" t="str">
        <f t="shared" si="6"/>
        <v/>
      </c>
      <c r="H53" s="45" t="s">
        <v>262</v>
      </c>
      <c r="I53" s="45" t="s">
        <v>263</v>
      </c>
      <c r="J53" s="44"/>
      <c r="K53" s="99" t="str">
        <f>IF($J53="","",VLOOKUP($J53,'Bảng tổng hợp'!$C$11:$Q$20000,2,0))</f>
        <v/>
      </c>
      <c r="L53" s="101" t="str">
        <f>IF($J53="","",VLOOKUP($J53,'Bảng tổng hợp'!$C$11:$Q$20000,3,0))</f>
        <v/>
      </c>
      <c r="M53" s="51"/>
      <c r="N53" s="102">
        <f t="shared" si="3"/>
        <v>0</v>
      </c>
      <c r="O53" s="103"/>
      <c r="P53" s="104" t="str">
        <f>IF($J53="","",VLOOKUP($J53,'Bảng tổng hợp'!$C$11:$M$20000,10,0))</f>
        <v/>
      </c>
      <c r="Q53" s="105" t="str">
        <f>IF($J53="","",VLOOKUP($J53,'Bảng tổng hợp'!$C$11:$M$20000,11,0))</f>
        <v/>
      </c>
      <c r="R53" s="106"/>
      <c r="S53" s="106"/>
      <c r="T53" s="106"/>
      <c r="U53" s="106"/>
      <c r="V53" s="106"/>
      <c r="W53" s="106"/>
      <c r="X53" s="106"/>
      <c r="Y53" s="106"/>
      <c r="Z53" s="106"/>
    </row>
    <row r="54" ht="18.75" customHeight="1">
      <c r="A54" s="44"/>
      <c r="B54" s="45"/>
      <c r="C54" s="97"/>
      <c r="D54" s="98"/>
      <c r="E54" s="99" t="str">
        <f t="shared" si="4"/>
        <v/>
      </c>
      <c r="F54" s="99" t="str">
        <f t="shared" si="5"/>
        <v/>
      </c>
      <c r="G54" s="99" t="str">
        <f t="shared" si="6"/>
        <v/>
      </c>
      <c r="H54" s="45" t="s">
        <v>262</v>
      </c>
      <c r="I54" s="45" t="s">
        <v>263</v>
      </c>
      <c r="J54" s="44"/>
      <c r="K54" s="99" t="str">
        <f>IF($J54="","",VLOOKUP($J54,'Bảng tổng hợp'!$C$11:$Q$20000,2,0))</f>
        <v/>
      </c>
      <c r="L54" s="101" t="str">
        <f>IF($J54="","",VLOOKUP($J54,'Bảng tổng hợp'!$C$11:$Q$20000,3,0))</f>
        <v/>
      </c>
      <c r="M54" s="51"/>
      <c r="N54" s="102">
        <f t="shared" si="3"/>
        <v>0</v>
      </c>
      <c r="O54" s="103"/>
      <c r="P54" s="104" t="str">
        <f>IF($J54="","",VLOOKUP($J54,'Bảng tổng hợp'!$C$11:$M$20000,10,0))</f>
        <v/>
      </c>
      <c r="Q54" s="105" t="str">
        <f>IF($J54="","",VLOOKUP($J54,'Bảng tổng hợp'!$C$11:$M$20000,11,0))</f>
        <v/>
      </c>
      <c r="R54" s="106"/>
      <c r="S54" s="106"/>
      <c r="T54" s="106"/>
      <c r="U54" s="106"/>
      <c r="V54" s="106"/>
      <c r="W54" s="106"/>
      <c r="X54" s="106"/>
      <c r="Y54" s="106"/>
      <c r="Z54" s="106"/>
    </row>
    <row r="55" ht="18.75" customHeight="1">
      <c r="A55" s="44"/>
      <c r="B55" s="45"/>
      <c r="C55" s="97"/>
      <c r="D55" s="98"/>
      <c r="E55" s="99" t="str">
        <f t="shared" si="4"/>
        <v/>
      </c>
      <c r="F55" s="99" t="str">
        <f t="shared" si="5"/>
        <v/>
      </c>
      <c r="G55" s="99" t="str">
        <f t="shared" si="6"/>
        <v/>
      </c>
      <c r="H55" s="45" t="s">
        <v>262</v>
      </c>
      <c r="I55" s="45" t="s">
        <v>263</v>
      </c>
      <c r="J55" s="44"/>
      <c r="K55" s="99" t="str">
        <f>IF($J55="","",VLOOKUP($J55,'Bảng tổng hợp'!$C$11:$Q$20000,2,0))</f>
        <v/>
      </c>
      <c r="L55" s="101" t="str">
        <f>IF($J55="","",VLOOKUP($J55,'Bảng tổng hợp'!$C$11:$Q$20000,3,0))</f>
        <v/>
      </c>
      <c r="M55" s="51"/>
      <c r="N55" s="102">
        <f t="shared" si="3"/>
        <v>0</v>
      </c>
      <c r="O55" s="103"/>
      <c r="P55" s="104" t="str">
        <f>IF($J55="","",VLOOKUP($J55,'Bảng tổng hợp'!$C$11:$M$20000,10,0))</f>
        <v/>
      </c>
      <c r="Q55" s="105" t="str">
        <f>IF($J55="","",VLOOKUP($J55,'Bảng tổng hợp'!$C$11:$M$20000,11,0))</f>
        <v/>
      </c>
      <c r="R55" s="106"/>
      <c r="S55" s="106"/>
      <c r="T55" s="106"/>
      <c r="U55" s="106"/>
      <c r="V55" s="106"/>
      <c r="W55" s="106"/>
      <c r="X55" s="106"/>
      <c r="Y55" s="106"/>
      <c r="Z55" s="106"/>
    </row>
    <row r="56" ht="18.75" customHeight="1">
      <c r="A56" s="44"/>
      <c r="B56" s="45"/>
      <c r="C56" s="97"/>
      <c r="D56" s="98"/>
      <c r="E56" s="99" t="str">
        <f t="shared" si="4"/>
        <v/>
      </c>
      <c r="F56" s="99" t="str">
        <f t="shared" si="5"/>
        <v/>
      </c>
      <c r="G56" s="99" t="str">
        <f t="shared" si="6"/>
        <v/>
      </c>
      <c r="H56" s="45" t="s">
        <v>262</v>
      </c>
      <c r="I56" s="45" t="s">
        <v>263</v>
      </c>
      <c r="J56" s="44"/>
      <c r="K56" s="99" t="str">
        <f>IF($J56="","",VLOOKUP($J56,'Bảng tổng hợp'!$C$11:$Q$20000,2,0))</f>
        <v/>
      </c>
      <c r="L56" s="101" t="str">
        <f>IF($J56="","",VLOOKUP($J56,'Bảng tổng hợp'!$C$11:$Q$20000,3,0))</f>
        <v/>
      </c>
      <c r="M56" s="51"/>
      <c r="N56" s="102">
        <f t="shared" si="3"/>
        <v>0</v>
      </c>
      <c r="O56" s="103"/>
      <c r="P56" s="104" t="str">
        <f>IF($J56="","",VLOOKUP($J56,'Bảng tổng hợp'!$C$11:$M$20000,10,0))</f>
        <v/>
      </c>
      <c r="Q56" s="105" t="str">
        <f>IF($J56="","",VLOOKUP($J56,'Bảng tổng hợp'!$C$11:$M$20000,11,0))</f>
        <v/>
      </c>
      <c r="R56" s="106"/>
      <c r="S56" s="106"/>
      <c r="T56" s="106"/>
      <c r="U56" s="106"/>
      <c r="V56" s="106"/>
      <c r="W56" s="106"/>
      <c r="X56" s="106"/>
      <c r="Y56" s="106"/>
      <c r="Z56" s="106"/>
    </row>
    <row r="57" ht="18.75" customHeight="1">
      <c r="A57" s="44"/>
      <c r="B57" s="45"/>
      <c r="C57" s="97"/>
      <c r="D57" s="98"/>
      <c r="E57" s="99" t="str">
        <f t="shared" si="4"/>
        <v/>
      </c>
      <c r="F57" s="99" t="str">
        <f t="shared" si="5"/>
        <v/>
      </c>
      <c r="G57" s="99" t="str">
        <f t="shared" si="6"/>
        <v/>
      </c>
      <c r="H57" s="45" t="s">
        <v>262</v>
      </c>
      <c r="I57" s="45" t="s">
        <v>263</v>
      </c>
      <c r="J57" s="44"/>
      <c r="K57" s="99" t="str">
        <f>IF($J57="","",VLOOKUP($J57,'Bảng tổng hợp'!$C$11:$Q$20000,2,0))</f>
        <v/>
      </c>
      <c r="L57" s="101" t="str">
        <f>IF($J57="","",VLOOKUP($J57,'Bảng tổng hợp'!$C$11:$Q$20000,3,0))</f>
        <v/>
      </c>
      <c r="M57" s="51"/>
      <c r="N57" s="102">
        <f t="shared" si="3"/>
        <v>0</v>
      </c>
      <c r="O57" s="103"/>
      <c r="P57" s="104" t="str">
        <f>IF($J57="","",VLOOKUP($J57,'Bảng tổng hợp'!$C$11:$M$20000,10,0))</f>
        <v/>
      </c>
      <c r="Q57" s="105" t="str">
        <f>IF($J57="","",VLOOKUP($J57,'Bảng tổng hợp'!$C$11:$M$20000,11,0))</f>
        <v/>
      </c>
      <c r="R57" s="106"/>
      <c r="S57" s="106"/>
      <c r="T57" s="106"/>
      <c r="U57" s="106"/>
      <c r="V57" s="106"/>
      <c r="W57" s="106"/>
      <c r="X57" s="106"/>
      <c r="Y57" s="106"/>
      <c r="Z57" s="106"/>
    </row>
    <row r="58" ht="18.75" customHeight="1">
      <c r="A58" s="44"/>
      <c r="B58" s="45"/>
      <c r="C58" s="97"/>
      <c r="D58" s="98"/>
      <c r="E58" s="99" t="str">
        <f t="shared" si="4"/>
        <v/>
      </c>
      <c r="F58" s="99" t="str">
        <f t="shared" si="5"/>
        <v/>
      </c>
      <c r="G58" s="99" t="str">
        <f t="shared" si="6"/>
        <v/>
      </c>
      <c r="H58" s="45" t="s">
        <v>262</v>
      </c>
      <c r="I58" s="45" t="s">
        <v>263</v>
      </c>
      <c r="J58" s="44"/>
      <c r="K58" s="99" t="str">
        <f>IF($J58="","",VLOOKUP($J58,'Bảng tổng hợp'!$C$11:$Q$20000,2,0))</f>
        <v/>
      </c>
      <c r="L58" s="101" t="str">
        <f>IF($J58="","",VLOOKUP($J58,'Bảng tổng hợp'!$C$11:$Q$20000,3,0))</f>
        <v/>
      </c>
      <c r="M58" s="51"/>
      <c r="N58" s="102">
        <f t="shared" si="3"/>
        <v>0</v>
      </c>
      <c r="O58" s="103"/>
      <c r="P58" s="104" t="str">
        <f>IF($J58="","",VLOOKUP($J58,'Bảng tổng hợp'!$C$11:$M$20000,10,0))</f>
        <v/>
      </c>
      <c r="Q58" s="105" t="str">
        <f>IF($J58="","",VLOOKUP($J58,'Bảng tổng hợp'!$C$11:$M$20000,11,0))</f>
        <v/>
      </c>
      <c r="R58" s="106"/>
      <c r="S58" s="106"/>
      <c r="T58" s="106"/>
      <c r="U58" s="106"/>
      <c r="V58" s="106"/>
      <c r="W58" s="106"/>
      <c r="X58" s="106"/>
      <c r="Y58" s="106"/>
      <c r="Z58" s="106"/>
    </row>
    <row r="59" ht="18.75" customHeight="1">
      <c r="A59" s="44"/>
      <c r="B59" s="45"/>
      <c r="C59" s="97"/>
      <c r="D59" s="98"/>
      <c r="E59" s="99" t="str">
        <f t="shared" si="4"/>
        <v/>
      </c>
      <c r="F59" s="99" t="str">
        <f t="shared" si="5"/>
        <v/>
      </c>
      <c r="G59" s="99" t="str">
        <f t="shared" si="6"/>
        <v/>
      </c>
      <c r="H59" s="45" t="s">
        <v>262</v>
      </c>
      <c r="I59" s="45" t="s">
        <v>263</v>
      </c>
      <c r="J59" s="44"/>
      <c r="K59" s="99" t="str">
        <f>IF($J59="","",VLOOKUP($J59,'Bảng tổng hợp'!$C$11:$Q$20000,2,0))</f>
        <v/>
      </c>
      <c r="L59" s="101" t="str">
        <f>IF($J59="","",VLOOKUP($J59,'Bảng tổng hợp'!$C$11:$Q$20000,3,0))</f>
        <v/>
      </c>
      <c r="M59" s="51"/>
      <c r="N59" s="102">
        <f t="shared" si="3"/>
        <v>0</v>
      </c>
      <c r="O59" s="103"/>
      <c r="P59" s="104" t="str">
        <f>IF($J59="","",VLOOKUP($J59,'Bảng tổng hợp'!$C$11:$M$20000,10,0))</f>
        <v/>
      </c>
      <c r="Q59" s="105" t="str">
        <f>IF($J59="","",VLOOKUP($J59,'Bảng tổng hợp'!$C$11:$M$20000,11,0))</f>
        <v/>
      </c>
      <c r="R59" s="106"/>
      <c r="S59" s="106"/>
      <c r="T59" s="106"/>
      <c r="U59" s="106"/>
      <c r="V59" s="106"/>
      <c r="W59" s="106"/>
      <c r="X59" s="106"/>
      <c r="Y59" s="106"/>
      <c r="Z59" s="106"/>
    </row>
    <row r="60" ht="18.75" customHeight="1">
      <c r="A60" s="44"/>
      <c r="B60" s="45"/>
      <c r="C60" s="97"/>
      <c r="D60" s="98"/>
      <c r="E60" s="99" t="str">
        <f t="shared" si="4"/>
        <v/>
      </c>
      <c r="F60" s="99" t="str">
        <f t="shared" si="5"/>
        <v/>
      </c>
      <c r="G60" s="99" t="str">
        <f t="shared" si="6"/>
        <v/>
      </c>
      <c r="H60" s="45" t="s">
        <v>262</v>
      </c>
      <c r="I60" s="45" t="s">
        <v>263</v>
      </c>
      <c r="J60" s="44"/>
      <c r="K60" s="99" t="str">
        <f>IF($J60="","",VLOOKUP($J60,'Bảng tổng hợp'!$C$11:$Q$20000,2,0))</f>
        <v/>
      </c>
      <c r="L60" s="101" t="str">
        <f>IF($J60="","",VLOOKUP($J60,'Bảng tổng hợp'!$C$11:$Q$20000,3,0))</f>
        <v/>
      </c>
      <c r="M60" s="51"/>
      <c r="N60" s="102">
        <f t="shared" si="3"/>
        <v>0</v>
      </c>
      <c r="O60" s="103"/>
      <c r="P60" s="104" t="str">
        <f>IF($J60="","",VLOOKUP($J60,'Bảng tổng hợp'!$C$11:$M$20000,10,0))</f>
        <v/>
      </c>
      <c r="Q60" s="105" t="str">
        <f>IF($J60="","",VLOOKUP($J60,'Bảng tổng hợp'!$C$11:$M$20000,11,0))</f>
        <v/>
      </c>
      <c r="R60" s="106"/>
      <c r="S60" s="106"/>
      <c r="T60" s="106"/>
      <c r="U60" s="106"/>
      <c r="V60" s="106"/>
      <c r="W60" s="106"/>
      <c r="X60" s="106"/>
      <c r="Y60" s="106"/>
      <c r="Z60" s="106"/>
    </row>
    <row r="61" ht="18.75" customHeight="1">
      <c r="A61" s="44"/>
      <c r="B61" s="45"/>
      <c r="C61" s="97"/>
      <c r="D61" s="98"/>
      <c r="E61" s="99" t="str">
        <f t="shared" si="4"/>
        <v/>
      </c>
      <c r="F61" s="99" t="str">
        <f t="shared" si="5"/>
        <v/>
      </c>
      <c r="G61" s="99" t="str">
        <f t="shared" si="6"/>
        <v/>
      </c>
      <c r="H61" s="45" t="s">
        <v>262</v>
      </c>
      <c r="I61" s="45" t="s">
        <v>263</v>
      </c>
      <c r="J61" s="44"/>
      <c r="K61" s="99" t="str">
        <f>IF($J61="","",VLOOKUP($J61,'Bảng tổng hợp'!$C$11:$Q$20000,2,0))</f>
        <v/>
      </c>
      <c r="L61" s="101" t="str">
        <f>IF($J61="","",VLOOKUP($J61,'Bảng tổng hợp'!$C$11:$Q$20000,3,0))</f>
        <v/>
      </c>
      <c r="M61" s="51"/>
      <c r="N61" s="102">
        <f t="shared" si="3"/>
        <v>0</v>
      </c>
      <c r="O61" s="103"/>
      <c r="P61" s="104" t="str">
        <f>IF($J61="","",VLOOKUP($J61,'Bảng tổng hợp'!$C$11:$M$20000,10,0))</f>
        <v/>
      </c>
      <c r="Q61" s="105" t="str">
        <f>IF($J61="","",VLOOKUP($J61,'Bảng tổng hợp'!$C$11:$M$20000,11,0))</f>
        <v/>
      </c>
      <c r="R61" s="106"/>
      <c r="S61" s="106"/>
      <c r="T61" s="106"/>
      <c r="U61" s="106"/>
      <c r="V61" s="106"/>
      <c r="W61" s="106"/>
      <c r="X61" s="106"/>
      <c r="Y61" s="106"/>
      <c r="Z61" s="106"/>
    </row>
    <row r="62" ht="18.75" customHeight="1">
      <c r="A62" s="44"/>
      <c r="B62" s="45"/>
      <c r="C62" s="97"/>
      <c r="D62" s="98"/>
      <c r="E62" s="99" t="str">
        <f t="shared" si="4"/>
        <v/>
      </c>
      <c r="F62" s="99" t="str">
        <f t="shared" si="5"/>
        <v/>
      </c>
      <c r="G62" s="99" t="str">
        <f t="shared" si="6"/>
        <v/>
      </c>
      <c r="H62" s="45" t="s">
        <v>262</v>
      </c>
      <c r="I62" s="45" t="s">
        <v>263</v>
      </c>
      <c r="J62" s="44"/>
      <c r="K62" s="99" t="str">
        <f>IF($J62="","",VLOOKUP($J62,'Bảng tổng hợp'!$C$11:$Q$20000,2,0))</f>
        <v/>
      </c>
      <c r="L62" s="101" t="str">
        <f>IF($J62="","",VLOOKUP($J62,'Bảng tổng hợp'!$C$11:$Q$20000,3,0))</f>
        <v/>
      </c>
      <c r="M62" s="51"/>
      <c r="N62" s="102">
        <f t="shared" si="3"/>
        <v>0</v>
      </c>
      <c r="O62" s="103"/>
      <c r="P62" s="104" t="str">
        <f>IF($J62="","",VLOOKUP($J62,'Bảng tổng hợp'!$C$11:$M$20000,10,0))</f>
        <v/>
      </c>
      <c r="Q62" s="105" t="str">
        <f>IF($J62="","",VLOOKUP($J62,'Bảng tổng hợp'!$C$11:$M$20000,11,0))</f>
        <v/>
      </c>
      <c r="R62" s="106"/>
      <c r="S62" s="106"/>
      <c r="T62" s="106"/>
      <c r="U62" s="106"/>
      <c r="V62" s="106"/>
      <c r="W62" s="106"/>
      <c r="X62" s="106"/>
      <c r="Y62" s="106"/>
      <c r="Z62" s="106"/>
    </row>
    <row r="63" ht="18.75" customHeight="1">
      <c r="A63" s="44"/>
      <c r="B63" s="45"/>
      <c r="C63" s="97"/>
      <c r="D63" s="98"/>
      <c r="E63" s="99" t="str">
        <f t="shared" si="4"/>
        <v/>
      </c>
      <c r="F63" s="99" t="str">
        <f t="shared" si="5"/>
        <v/>
      </c>
      <c r="G63" s="99" t="str">
        <f t="shared" si="6"/>
        <v/>
      </c>
      <c r="H63" s="45" t="s">
        <v>262</v>
      </c>
      <c r="I63" s="45" t="s">
        <v>263</v>
      </c>
      <c r="J63" s="44"/>
      <c r="K63" s="99" t="str">
        <f>IF($J63="","",VLOOKUP($J63,'Bảng tổng hợp'!$C$11:$Q$20000,2,0))</f>
        <v/>
      </c>
      <c r="L63" s="101" t="str">
        <f>IF($J63="","",VLOOKUP($J63,'Bảng tổng hợp'!$C$11:$Q$20000,3,0))</f>
        <v/>
      </c>
      <c r="M63" s="51"/>
      <c r="N63" s="102">
        <f t="shared" si="3"/>
        <v>0</v>
      </c>
      <c r="O63" s="103"/>
      <c r="P63" s="104" t="str">
        <f>IF($J63="","",VLOOKUP($J63,'Bảng tổng hợp'!$C$11:$M$20000,10,0))</f>
        <v/>
      </c>
      <c r="Q63" s="105" t="str">
        <f>IF($J63="","",VLOOKUP($J63,'Bảng tổng hợp'!$C$11:$M$20000,11,0))</f>
        <v/>
      </c>
      <c r="R63" s="106"/>
      <c r="S63" s="106"/>
      <c r="T63" s="106"/>
      <c r="U63" s="106"/>
      <c r="V63" s="106"/>
      <c r="W63" s="106"/>
      <c r="X63" s="106"/>
      <c r="Y63" s="106"/>
      <c r="Z63" s="106"/>
    </row>
    <row r="64" ht="18.75" customHeight="1">
      <c r="A64" s="44"/>
      <c r="B64" s="45"/>
      <c r="C64" s="97"/>
      <c r="D64" s="98"/>
      <c r="E64" s="99" t="str">
        <f t="shared" si="4"/>
        <v/>
      </c>
      <c r="F64" s="99" t="str">
        <f t="shared" si="5"/>
        <v/>
      </c>
      <c r="G64" s="99" t="str">
        <f t="shared" si="6"/>
        <v/>
      </c>
      <c r="H64" s="45" t="s">
        <v>262</v>
      </c>
      <c r="I64" s="45" t="s">
        <v>295</v>
      </c>
      <c r="J64" s="44"/>
      <c r="K64" s="99" t="str">
        <f>IF($J64="","",VLOOKUP($J64,'Bảng tổng hợp'!$C$11:$Q$20000,2,0))</f>
        <v/>
      </c>
      <c r="L64" s="101" t="str">
        <f>IF($J64="","",VLOOKUP($J64,'Bảng tổng hợp'!$C$11:$Q$20000,3,0))</f>
        <v/>
      </c>
      <c r="M64" s="51"/>
      <c r="N64" s="102">
        <f t="shared" si="3"/>
        <v>0</v>
      </c>
      <c r="O64" s="103"/>
      <c r="P64" s="104" t="str">
        <f>IF($J64="","",VLOOKUP($J64,'Bảng tổng hợp'!$C$11:$M$20000,10,0))</f>
        <v/>
      </c>
      <c r="Q64" s="105" t="str">
        <f>IF($J64="","",VLOOKUP($J64,'Bảng tổng hợp'!$C$11:$M$20000,11,0))</f>
        <v/>
      </c>
      <c r="R64" s="106"/>
      <c r="S64" s="106"/>
      <c r="T64" s="106"/>
      <c r="U64" s="106"/>
      <c r="V64" s="106"/>
      <c r="W64" s="106"/>
      <c r="X64" s="106"/>
      <c r="Y64" s="106"/>
      <c r="Z64" s="106"/>
    </row>
    <row r="65" ht="18.75" customHeight="1">
      <c r="A65" s="44"/>
      <c r="B65" s="45"/>
      <c r="C65" s="97"/>
      <c r="D65" s="98"/>
      <c r="E65" s="99" t="str">
        <f t="shared" si="4"/>
        <v/>
      </c>
      <c r="F65" s="99" t="str">
        <f t="shared" si="5"/>
        <v/>
      </c>
      <c r="G65" s="99" t="str">
        <f t="shared" si="6"/>
        <v/>
      </c>
      <c r="H65" s="45" t="s">
        <v>262</v>
      </c>
      <c r="I65" s="45" t="s">
        <v>295</v>
      </c>
      <c r="J65" s="53"/>
      <c r="K65" s="99" t="str">
        <f>IF($J65="","",VLOOKUP($J65,'Bảng tổng hợp'!$C$11:$Q$20000,2,0))</f>
        <v/>
      </c>
      <c r="L65" s="101" t="str">
        <f>IF($J65="","",VLOOKUP($J65,'Bảng tổng hợp'!$C$11:$Q$20000,3,0))</f>
        <v/>
      </c>
      <c r="M65" s="51"/>
      <c r="N65" s="102">
        <f t="shared" si="3"/>
        <v>0</v>
      </c>
      <c r="O65" s="103"/>
      <c r="P65" s="104" t="str">
        <f>IF($J65="","",VLOOKUP($J65,'Bảng tổng hợp'!$C$11:$M$20000,10,0))</f>
        <v/>
      </c>
      <c r="Q65" s="105" t="str">
        <f>IF($J65="","",VLOOKUP($J65,'Bảng tổng hợp'!$C$11:$M$20000,11,0))</f>
        <v/>
      </c>
      <c r="R65" s="106"/>
      <c r="S65" s="106"/>
      <c r="T65" s="106"/>
      <c r="U65" s="106"/>
      <c r="V65" s="106"/>
      <c r="W65" s="106"/>
      <c r="X65" s="106"/>
      <c r="Y65" s="106"/>
      <c r="Z65" s="106"/>
    </row>
    <row r="66" ht="18.75" customHeight="1">
      <c r="A66" s="44"/>
      <c r="B66" s="45"/>
      <c r="C66" s="97"/>
      <c r="D66" s="98"/>
      <c r="E66" s="99" t="str">
        <f t="shared" si="4"/>
        <v/>
      </c>
      <c r="F66" s="99" t="str">
        <f t="shared" si="5"/>
        <v/>
      </c>
      <c r="G66" s="99" t="str">
        <f t="shared" si="6"/>
        <v/>
      </c>
      <c r="H66" s="45" t="s">
        <v>262</v>
      </c>
      <c r="I66" s="45" t="s">
        <v>295</v>
      </c>
      <c r="J66" s="109"/>
      <c r="K66" s="99" t="str">
        <f>IF($J66="","",VLOOKUP($J66,'Bảng tổng hợp'!$C$11:$Q$20000,2,0))</f>
        <v/>
      </c>
      <c r="L66" s="101" t="str">
        <f>IF($J66="","",VLOOKUP($J66,'Bảng tổng hợp'!$C$11:$Q$20000,3,0))</f>
        <v/>
      </c>
      <c r="M66" s="51"/>
      <c r="N66" s="102">
        <f t="shared" si="3"/>
        <v>0</v>
      </c>
      <c r="O66" s="103"/>
      <c r="P66" s="104" t="str">
        <f>IF($J66="","",VLOOKUP($J66,'Bảng tổng hợp'!$C$11:$M$20000,10,0))</f>
        <v/>
      </c>
      <c r="Q66" s="105" t="str">
        <f>IF($J66="","",VLOOKUP($J66,'Bảng tổng hợp'!$C$11:$M$20000,11,0))</f>
        <v/>
      </c>
      <c r="R66" s="106"/>
      <c r="S66" s="106"/>
      <c r="T66" s="106"/>
      <c r="U66" s="106"/>
      <c r="V66" s="106"/>
      <c r="W66" s="106"/>
      <c r="X66" s="106"/>
      <c r="Y66" s="106"/>
      <c r="Z66" s="106"/>
    </row>
    <row r="67" ht="18.75" customHeight="1">
      <c r="A67" s="44"/>
      <c r="B67" s="45"/>
      <c r="C67" s="97"/>
      <c r="D67" s="98"/>
      <c r="E67" s="99" t="str">
        <f t="shared" si="4"/>
        <v/>
      </c>
      <c r="F67" s="99" t="str">
        <f t="shared" si="5"/>
        <v/>
      </c>
      <c r="G67" s="99" t="str">
        <f t="shared" si="6"/>
        <v/>
      </c>
      <c r="H67" s="45" t="s">
        <v>262</v>
      </c>
      <c r="I67" s="45" t="s">
        <v>295</v>
      </c>
      <c r="J67" s="44"/>
      <c r="K67" s="99" t="str">
        <f>IF($J67="","",VLOOKUP($J67,'Bảng tổng hợp'!$C$11:$Q$20000,2,0))</f>
        <v/>
      </c>
      <c r="L67" s="101" t="str">
        <f>IF($J67="","",VLOOKUP($J67,'Bảng tổng hợp'!$C$11:$Q$20000,3,0))</f>
        <v/>
      </c>
      <c r="M67" s="51"/>
      <c r="N67" s="102">
        <f t="shared" si="3"/>
        <v>0</v>
      </c>
      <c r="O67" s="103"/>
      <c r="P67" s="104" t="str">
        <f>IF($J67="","",VLOOKUP($J67,'Bảng tổng hợp'!$C$11:$M$20000,10,0))</f>
        <v/>
      </c>
      <c r="Q67" s="105" t="str">
        <f>IF($J67="","",VLOOKUP($J67,'Bảng tổng hợp'!$C$11:$M$20000,11,0))</f>
        <v/>
      </c>
      <c r="R67" s="106"/>
      <c r="S67" s="106"/>
      <c r="T67" s="106"/>
      <c r="U67" s="106"/>
      <c r="V67" s="106"/>
      <c r="W67" s="106"/>
      <c r="X67" s="106"/>
      <c r="Y67" s="106"/>
      <c r="Z67" s="106"/>
    </row>
    <row r="68" ht="18.75" customHeight="1">
      <c r="A68" s="44"/>
      <c r="B68" s="45"/>
      <c r="C68" s="97"/>
      <c r="D68" s="98"/>
      <c r="E68" s="99" t="str">
        <f t="shared" si="4"/>
        <v/>
      </c>
      <c r="F68" s="99" t="str">
        <f t="shared" si="5"/>
        <v/>
      </c>
      <c r="G68" s="99" t="str">
        <f t="shared" si="6"/>
        <v/>
      </c>
      <c r="H68" s="45" t="s">
        <v>262</v>
      </c>
      <c r="I68" s="45" t="s">
        <v>295</v>
      </c>
      <c r="J68" s="44"/>
      <c r="K68" s="99" t="str">
        <f>IF($J68="","",VLOOKUP($J68,'Bảng tổng hợp'!$C$11:$Q$20000,2,0))</f>
        <v/>
      </c>
      <c r="L68" s="101" t="str">
        <f>IF($J68="","",VLOOKUP($J68,'Bảng tổng hợp'!$C$11:$Q$20000,3,0))</f>
        <v/>
      </c>
      <c r="M68" s="51"/>
      <c r="N68" s="102">
        <f t="shared" si="3"/>
        <v>0</v>
      </c>
      <c r="O68" s="103"/>
      <c r="P68" s="104" t="str">
        <f>IF($J68="","",VLOOKUP($J68,'Bảng tổng hợp'!$C$11:$M$20000,10,0))</f>
        <v/>
      </c>
      <c r="Q68" s="105" t="str">
        <f>IF($J68="","",VLOOKUP($J68,'Bảng tổng hợp'!$C$11:$M$20000,11,0))</f>
        <v/>
      </c>
      <c r="R68" s="106"/>
      <c r="S68" s="106"/>
      <c r="T68" s="106"/>
      <c r="U68" s="106"/>
      <c r="V68" s="106"/>
      <c r="W68" s="106"/>
      <c r="X68" s="106"/>
      <c r="Y68" s="106"/>
      <c r="Z68" s="106"/>
    </row>
    <row r="69" ht="18.75" customHeight="1">
      <c r="A69" s="44"/>
      <c r="B69" s="45"/>
      <c r="C69" s="97"/>
      <c r="D69" s="98"/>
      <c r="E69" s="99" t="str">
        <f t="shared" si="4"/>
        <v/>
      </c>
      <c r="F69" s="99" t="str">
        <f t="shared" si="5"/>
        <v/>
      </c>
      <c r="G69" s="99" t="str">
        <f t="shared" si="6"/>
        <v/>
      </c>
      <c r="H69" s="45" t="s">
        <v>262</v>
      </c>
      <c r="I69" s="45" t="s">
        <v>295</v>
      </c>
      <c r="J69" s="44"/>
      <c r="K69" s="99" t="str">
        <f>IF($J69="","",VLOOKUP($J69,'Bảng tổng hợp'!$C$11:$Q$20000,2,0))</f>
        <v/>
      </c>
      <c r="L69" s="101" t="str">
        <f>IF($J69="","",VLOOKUP($J69,'Bảng tổng hợp'!$C$11:$Q$20000,3,0))</f>
        <v/>
      </c>
      <c r="M69" s="51"/>
      <c r="N69" s="102">
        <f t="shared" si="3"/>
        <v>0</v>
      </c>
      <c r="O69" s="103"/>
      <c r="P69" s="104" t="str">
        <f>IF($J69="","",VLOOKUP($J69,'Bảng tổng hợp'!$C$11:$M$20000,10,0))</f>
        <v/>
      </c>
      <c r="Q69" s="105" t="str">
        <f>IF($J69="","",VLOOKUP($J69,'Bảng tổng hợp'!$C$11:$M$20000,11,0))</f>
        <v/>
      </c>
      <c r="R69" s="106"/>
      <c r="S69" s="106"/>
      <c r="T69" s="106"/>
      <c r="U69" s="106"/>
      <c r="V69" s="106"/>
      <c r="W69" s="106"/>
      <c r="X69" s="106"/>
      <c r="Y69" s="106"/>
      <c r="Z69" s="106"/>
    </row>
    <row r="70" ht="18.75" customHeight="1">
      <c r="A70" s="44"/>
      <c r="B70" s="45"/>
      <c r="C70" s="97"/>
      <c r="D70" s="98"/>
      <c r="E70" s="99" t="str">
        <f t="shared" si="4"/>
        <v/>
      </c>
      <c r="F70" s="99" t="str">
        <f t="shared" si="5"/>
        <v/>
      </c>
      <c r="G70" s="99" t="str">
        <f t="shared" si="6"/>
        <v/>
      </c>
      <c r="H70" s="45" t="s">
        <v>262</v>
      </c>
      <c r="I70" s="45" t="s">
        <v>295</v>
      </c>
      <c r="J70" s="44"/>
      <c r="K70" s="99" t="str">
        <f>IF($J70="","",VLOOKUP($J70,'Bảng tổng hợp'!$C$11:$Q$20000,2,0))</f>
        <v/>
      </c>
      <c r="L70" s="101" t="str">
        <f>IF($J70="","",VLOOKUP($J70,'Bảng tổng hợp'!$C$11:$Q$20000,3,0))</f>
        <v/>
      </c>
      <c r="M70" s="51"/>
      <c r="N70" s="102">
        <f t="shared" si="3"/>
        <v>0</v>
      </c>
      <c r="O70" s="103"/>
      <c r="P70" s="104" t="str">
        <f>IF($J70="","",VLOOKUP($J70,'Bảng tổng hợp'!$C$11:$M$20000,10,0))</f>
        <v/>
      </c>
      <c r="Q70" s="105" t="str">
        <f>IF($J70="","",VLOOKUP($J70,'Bảng tổng hợp'!$C$11:$M$20000,11,0))</f>
        <v/>
      </c>
      <c r="R70" s="106"/>
      <c r="S70" s="106"/>
      <c r="T70" s="106"/>
      <c r="U70" s="106"/>
      <c r="V70" s="106"/>
      <c r="W70" s="106"/>
      <c r="X70" s="106"/>
      <c r="Y70" s="106"/>
      <c r="Z70" s="106"/>
    </row>
    <row r="71" ht="18.75" customHeight="1">
      <c r="A71" s="44"/>
      <c r="B71" s="45"/>
      <c r="C71" s="97"/>
      <c r="D71" s="98"/>
      <c r="E71" s="99" t="str">
        <f t="shared" si="4"/>
        <v/>
      </c>
      <c r="F71" s="99" t="str">
        <f t="shared" si="5"/>
        <v/>
      </c>
      <c r="G71" s="99" t="str">
        <f t="shared" si="6"/>
        <v/>
      </c>
      <c r="H71" s="45"/>
      <c r="I71" s="45"/>
      <c r="J71" s="44"/>
      <c r="K71" s="99" t="str">
        <f>IF($J71="","",VLOOKUP($J71,'Bảng tổng hợp'!$C$11:$Q$20000,2,0))</f>
        <v/>
      </c>
      <c r="L71" s="101" t="str">
        <f>IF($J71="","",VLOOKUP($J71,'Bảng tổng hợp'!$C$11:$Q$20000,3,0))</f>
        <v/>
      </c>
      <c r="M71" s="51"/>
      <c r="N71" s="102">
        <f t="shared" si="3"/>
        <v>0</v>
      </c>
      <c r="O71" s="103"/>
      <c r="P71" s="104" t="str">
        <f>IF($J71="","",VLOOKUP($J71,'Bảng tổng hợp'!$C$11:$M$20000,10,0))</f>
        <v/>
      </c>
      <c r="Q71" s="105" t="str">
        <f>IF($J71="","",VLOOKUP($J71,'Bảng tổng hợp'!$C$11:$M$20000,11,0))</f>
        <v/>
      </c>
      <c r="R71" s="106"/>
      <c r="S71" s="106"/>
      <c r="T71" s="106"/>
      <c r="U71" s="106"/>
      <c r="V71" s="106"/>
      <c r="W71" s="106"/>
      <c r="X71" s="106"/>
      <c r="Y71" s="106"/>
      <c r="Z71" s="106"/>
    </row>
    <row r="72" ht="18.75" customHeight="1">
      <c r="A72" s="44"/>
      <c r="B72" s="45"/>
      <c r="C72" s="97"/>
      <c r="D72" s="98"/>
      <c r="E72" s="99" t="str">
        <f t="shared" si="4"/>
        <v/>
      </c>
      <c r="F72" s="99" t="str">
        <f t="shared" si="5"/>
        <v/>
      </c>
      <c r="G72" s="99" t="str">
        <f t="shared" si="6"/>
        <v/>
      </c>
      <c r="H72" s="45"/>
      <c r="I72" s="45"/>
      <c r="J72" s="44"/>
      <c r="K72" s="99" t="str">
        <f>IF($J72="","",VLOOKUP($J72,'Bảng tổng hợp'!$C$11:$Q$20000,2,0))</f>
        <v/>
      </c>
      <c r="L72" s="101" t="str">
        <f>IF($J72="","",VLOOKUP($J72,'Bảng tổng hợp'!$C$11:$Q$20000,3,0))</f>
        <v/>
      </c>
      <c r="M72" s="51"/>
      <c r="N72" s="102">
        <f t="shared" si="3"/>
        <v>0</v>
      </c>
      <c r="O72" s="103"/>
      <c r="P72" s="104" t="str">
        <f>IF($J72="","",VLOOKUP($J72,'Bảng tổng hợp'!$C$11:$M$20000,10,0))</f>
        <v/>
      </c>
      <c r="Q72" s="105" t="str">
        <f>IF($J72="","",VLOOKUP($J72,'Bảng tổng hợp'!$C$11:$M$20000,11,0))</f>
        <v/>
      </c>
      <c r="R72" s="106"/>
      <c r="S72" s="106"/>
      <c r="T72" s="106"/>
      <c r="U72" s="106"/>
      <c r="V72" s="106"/>
      <c r="W72" s="106"/>
      <c r="X72" s="106"/>
      <c r="Y72" s="106"/>
      <c r="Z72" s="106"/>
    </row>
    <row r="73" ht="18.75" customHeight="1">
      <c r="A73" s="44"/>
      <c r="B73" s="110"/>
      <c r="C73" s="97"/>
      <c r="D73" s="98"/>
      <c r="E73" s="99" t="str">
        <f t="shared" si="4"/>
        <v/>
      </c>
      <c r="F73" s="99" t="str">
        <f t="shared" si="5"/>
        <v/>
      </c>
      <c r="G73" s="99" t="str">
        <f t="shared" si="6"/>
        <v/>
      </c>
      <c r="H73" s="45"/>
      <c r="I73" s="45"/>
      <c r="J73" s="44"/>
      <c r="K73" s="99" t="str">
        <f>IF($J73="","",VLOOKUP($J73,'Bảng tổng hợp'!$C$11:$Q$20000,2,0))</f>
        <v/>
      </c>
      <c r="L73" s="101" t="str">
        <f>IF($J73="","",VLOOKUP($J73,'Bảng tổng hợp'!$C$11:$Q$20000,3,0))</f>
        <v/>
      </c>
      <c r="M73" s="51"/>
      <c r="N73" s="102">
        <f t="shared" si="3"/>
        <v>0</v>
      </c>
      <c r="O73" s="103"/>
      <c r="P73" s="104" t="str">
        <f>IF($J73="","",VLOOKUP($J73,'Bảng tổng hợp'!$C$11:$M$20000,10,0))</f>
        <v/>
      </c>
      <c r="Q73" s="105" t="str">
        <f>IF($J73="","",VLOOKUP($J73,'Bảng tổng hợp'!$C$11:$M$20000,11,0))</f>
        <v/>
      </c>
      <c r="R73" s="106"/>
      <c r="S73" s="106"/>
      <c r="T73" s="106"/>
      <c r="U73" s="106"/>
      <c r="V73" s="106"/>
      <c r="W73" s="106"/>
      <c r="X73" s="106"/>
      <c r="Y73" s="106"/>
      <c r="Z73" s="106"/>
    </row>
    <row r="74" ht="18.75" customHeight="1">
      <c r="A74" s="44"/>
      <c r="B74" s="110"/>
      <c r="C74" s="98"/>
      <c r="D74" s="98"/>
      <c r="E74" s="99" t="str">
        <f t="shared" si="4"/>
        <v/>
      </c>
      <c r="F74" s="99" t="str">
        <f t="shared" si="5"/>
        <v/>
      </c>
      <c r="G74" s="99" t="str">
        <f t="shared" si="6"/>
        <v/>
      </c>
      <c r="H74" s="45"/>
      <c r="I74" s="45"/>
      <c r="J74" s="44"/>
      <c r="K74" s="99" t="str">
        <f>IF($J74="","",VLOOKUP($J74,'Bảng tổng hợp'!$C$11:$Q$20000,2,0))</f>
        <v/>
      </c>
      <c r="L74" s="101" t="str">
        <f>IF($J74="","",VLOOKUP($J74,'Bảng tổng hợp'!$C$11:$Q$20000,3,0))</f>
        <v/>
      </c>
      <c r="M74" s="51"/>
      <c r="N74" s="102">
        <f t="shared" si="3"/>
        <v>0</v>
      </c>
      <c r="O74" s="103"/>
      <c r="P74" s="104" t="str">
        <f>IF($J74="","",VLOOKUP($J74,'Bảng tổng hợp'!$C$11:$M$20000,10,0))</f>
        <v/>
      </c>
      <c r="Q74" s="105" t="str">
        <f>IF($J74="","",VLOOKUP($J74,'Bảng tổng hợp'!$C$11:$M$20000,11,0))</f>
        <v/>
      </c>
      <c r="R74" s="106"/>
      <c r="S74" s="106"/>
      <c r="T74" s="106"/>
      <c r="U74" s="106"/>
      <c r="V74" s="106"/>
      <c r="W74" s="106"/>
      <c r="X74" s="106"/>
      <c r="Y74" s="106"/>
      <c r="Z74" s="106"/>
    </row>
    <row r="75" ht="18.75" customHeight="1">
      <c r="A75" s="44"/>
      <c r="B75" s="110"/>
      <c r="C75" s="98"/>
      <c r="D75" s="98"/>
      <c r="E75" s="99" t="str">
        <f t="shared" si="4"/>
        <v/>
      </c>
      <c r="F75" s="99" t="str">
        <f t="shared" si="5"/>
        <v/>
      </c>
      <c r="G75" s="99" t="str">
        <f t="shared" si="6"/>
        <v/>
      </c>
      <c r="H75" s="45"/>
      <c r="I75" s="45"/>
      <c r="J75" s="44"/>
      <c r="K75" s="99" t="str">
        <f>IF($J75="","",VLOOKUP($J75,'Bảng tổng hợp'!$C$11:$Q$20000,2,0))</f>
        <v/>
      </c>
      <c r="L75" s="101" t="str">
        <f>IF($J75="","",VLOOKUP($J75,'Bảng tổng hợp'!$C$11:$Q$20000,3,0))</f>
        <v/>
      </c>
      <c r="M75" s="51"/>
      <c r="N75" s="102">
        <f t="shared" si="3"/>
        <v>0</v>
      </c>
      <c r="O75" s="103"/>
      <c r="P75" s="104" t="str">
        <f>IF($J75="","",VLOOKUP($J75,'Bảng tổng hợp'!$C$11:$M$20000,10,0))</f>
        <v/>
      </c>
      <c r="Q75" s="105" t="str">
        <f>IF($J75="","",VLOOKUP($J75,'Bảng tổng hợp'!$C$11:$M$20000,11,0))</f>
        <v/>
      </c>
      <c r="R75" s="106"/>
      <c r="S75" s="106"/>
      <c r="T75" s="106"/>
      <c r="U75" s="106"/>
      <c r="V75" s="106"/>
      <c r="W75" s="106"/>
      <c r="X75" s="106"/>
      <c r="Y75" s="106"/>
      <c r="Z75" s="106"/>
    </row>
    <row r="76" ht="18.75" customHeight="1">
      <c r="A76" s="44"/>
      <c r="B76" s="110"/>
      <c r="C76" s="98"/>
      <c r="D76" s="98"/>
      <c r="E76" s="99" t="str">
        <f t="shared" si="4"/>
        <v/>
      </c>
      <c r="F76" s="99" t="str">
        <f t="shared" si="5"/>
        <v/>
      </c>
      <c r="G76" s="99" t="str">
        <f t="shared" si="6"/>
        <v/>
      </c>
      <c r="H76" s="45"/>
      <c r="I76" s="45"/>
      <c r="J76" s="44"/>
      <c r="K76" s="99" t="str">
        <f>IF($J76="","",VLOOKUP($J76,'Bảng tổng hợp'!$C$11:$Q$20000,2,0))</f>
        <v/>
      </c>
      <c r="L76" s="101" t="str">
        <f>IF($J76="","",VLOOKUP($J76,'Bảng tổng hợp'!$C$11:$Q$20000,3,0))</f>
        <v/>
      </c>
      <c r="M76" s="51"/>
      <c r="N76" s="102">
        <f t="shared" si="3"/>
        <v>0</v>
      </c>
      <c r="O76" s="103"/>
      <c r="P76" s="104" t="str">
        <f>IF($J76="","",VLOOKUP($J76,'Bảng tổng hợp'!$C$11:$M$20000,10,0))</f>
        <v/>
      </c>
      <c r="Q76" s="105" t="str">
        <f>IF($J76="","",VLOOKUP($J76,'Bảng tổng hợp'!$C$11:$M$20000,11,0))</f>
        <v/>
      </c>
      <c r="R76" s="106"/>
      <c r="S76" s="106"/>
      <c r="T76" s="106"/>
      <c r="U76" s="106"/>
      <c r="V76" s="106"/>
      <c r="W76" s="106"/>
      <c r="X76" s="106"/>
      <c r="Y76" s="106"/>
      <c r="Z76" s="106"/>
    </row>
    <row r="77" ht="18.75" customHeight="1">
      <c r="A77" s="44"/>
      <c r="B77" s="110"/>
      <c r="C77" s="98"/>
      <c r="D77" s="98"/>
      <c r="E77" s="99" t="str">
        <f t="shared" si="4"/>
        <v/>
      </c>
      <c r="F77" s="99" t="str">
        <f t="shared" si="5"/>
        <v/>
      </c>
      <c r="G77" s="99" t="str">
        <f t="shared" si="6"/>
        <v/>
      </c>
      <c r="H77" s="45"/>
      <c r="I77" s="45"/>
      <c r="J77" s="44"/>
      <c r="K77" s="99" t="str">
        <f>IF($J77="","",VLOOKUP($J77,'Bảng tổng hợp'!$C$11:$Q$20000,2,0))</f>
        <v/>
      </c>
      <c r="L77" s="101" t="str">
        <f>IF($J77="","",VLOOKUP($J77,'Bảng tổng hợp'!$C$11:$Q$20000,3,0))</f>
        <v/>
      </c>
      <c r="M77" s="51"/>
      <c r="N77" s="102">
        <f t="shared" si="3"/>
        <v>0</v>
      </c>
      <c r="O77" s="103"/>
      <c r="P77" s="104" t="str">
        <f>IF($J77="","",VLOOKUP($J77,'Bảng tổng hợp'!$C$11:$M$20000,10,0))</f>
        <v/>
      </c>
      <c r="Q77" s="105" t="str">
        <f>IF($J77="","",VLOOKUP($J77,'Bảng tổng hợp'!$C$11:$M$20000,11,0))</f>
        <v/>
      </c>
      <c r="R77" s="106"/>
      <c r="S77" s="106"/>
      <c r="T77" s="106"/>
      <c r="U77" s="106"/>
      <c r="V77" s="106"/>
      <c r="W77" s="106"/>
      <c r="X77" s="106"/>
      <c r="Y77" s="106"/>
      <c r="Z77" s="106"/>
    </row>
    <row r="78" ht="18.75" customHeight="1">
      <c r="A78" s="44"/>
      <c r="B78" s="110"/>
      <c r="C78" s="98"/>
      <c r="D78" s="98"/>
      <c r="E78" s="99" t="str">
        <f t="shared" si="4"/>
        <v/>
      </c>
      <c r="F78" s="99" t="str">
        <f t="shared" si="5"/>
        <v/>
      </c>
      <c r="G78" s="99" t="str">
        <f t="shared" si="6"/>
        <v/>
      </c>
      <c r="H78" s="45"/>
      <c r="I78" s="45"/>
      <c r="J78" s="44"/>
      <c r="K78" s="99" t="str">
        <f>IF($J78="","",VLOOKUP($J78,'Bảng tổng hợp'!$C$11:$Q$20000,2,0))</f>
        <v/>
      </c>
      <c r="L78" s="101" t="str">
        <f>IF($J78="","",VLOOKUP($J78,'Bảng tổng hợp'!$C$11:$Q$20000,3,0))</f>
        <v/>
      </c>
      <c r="M78" s="51"/>
      <c r="N78" s="102">
        <f t="shared" si="3"/>
        <v>0</v>
      </c>
      <c r="O78" s="103"/>
      <c r="P78" s="104" t="str">
        <f>IF($J78="","",VLOOKUP($J78,'Bảng tổng hợp'!$C$11:$M$20000,10,0))</f>
        <v/>
      </c>
      <c r="Q78" s="105" t="str">
        <f>IF($J78="","",VLOOKUP($J78,'Bảng tổng hợp'!$C$11:$M$20000,11,0))</f>
        <v/>
      </c>
      <c r="R78" s="106"/>
      <c r="S78" s="106"/>
      <c r="T78" s="106"/>
      <c r="U78" s="106"/>
      <c r="V78" s="106"/>
      <c r="W78" s="106"/>
      <c r="X78" s="106"/>
      <c r="Y78" s="106"/>
      <c r="Z78" s="106"/>
    </row>
    <row r="79" ht="18.75" customHeight="1">
      <c r="A79" s="44"/>
      <c r="B79" s="110"/>
      <c r="C79" s="98"/>
      <c r="D79" s="98"/>
      <c r="E79" s="99" t="str">
        <f t="shared" si="4"/>
        <v/>
      </c>
      <c r="F79" s="99" t="str">
        <f t="shared" si="5"/>
        <v/>
      </c>
      <c r="G79" s="99" t="str">
        <f t="shared" si="6"/>
        <v/>
      </c>
      <c r="H79" s="45"/>
      <c r="I79" s="45"/>
      <c r="J79" s="44"/>
      <c r="K79" s="99" t="str">
        <f>IF($J79="","",VLOOKUP($J79,'Bảng tổng hợp'!$C$11:$Q$20000,2,0))</f>
        <v/>
      </c>
      <c r="L79" s="101" t="str">
        <f>IF($J79="","",VLOOKUP($J79,'Bảng tổng hợp'!$C$11:$Q$20000,3,0))</f>
        <v/>
      </c>
      <c r="M79" s="51"/>
      <c r="N79" s="102">
        <f t="shared" si="3"/>
        <v>0</v>
      </c>
      <c r="O79" s="103"/>
      <c r="P79" s="104" t="str">
        <f>IF($J79="","",VLOOKUP($J79,'Bảng tổng hợp'!$C$11:$M$20000,10,0))</f>
        <v/>
      </c>
      <c r="Q79" s="105" t="str">
        <f>IF($J79="","",VLOOKUP($J79,'Bảng tổng hợp'!$C$11:$M$20000,11,0))</f>
        <v/>
      </c>
      <c r="R79" s="106"/>
      <c r="S79" s="106"/>
      <c r="T79" s="106"/>
      <c r="U79" s="106"/>
      <c r="V79" s="106"/>
      <c r="W79" s="106"/>
      <c r="X79" s="106"/>
      <c r="Y79" s="106"/>
      <c r="Z79" s="106"/>
    </row>
    <row r="80" ht="18.75" customHeight="1">
      <c r="A80" s="44"/>
      <c r="B80" s="110"/>
      <c r="C80" s="98"/>
      <c r="D80" s="98"/>
      <c r="E80" s="99" t="str">
        <f t="shared" si="4"/>
        <v/>
      </c>
      <c r="F80" s="99" t="str">
        <f t="shared" si="5"/>
        <v/>
      </c>
      <c r="G80" s="99" t="str">
        <f t="shared" si="6"/>
        <v/>
      </c>
      <c r="H80" s="45"/>
      <c r="I80" s="45"/>
      <c r="J80" s="44"/>
      <c r="K80" s="99" t="str">
        <f>IF($J80="","",VLOOKUP($J80,'Bảng tổng hợp'!$C$11:$Q$20000,2,0))</f>
        <v/>
      </c>
      <c r="L80" s="101" t="str">
        <f>IF($J80="","",VLOOKUP($J80,'Bảng tổng hợp'!$C$11:$Q$20000,3,0))</f>
        <v/>
      </c>
      <c r="M80" s="51"/>
      <c r="N80" s="102">
        <f t="shared" si="3"/>
        <v>0</v>
      </c>
      <c r="O80" s="103"/>
      <c r="P80" s="104" t="str">
        <f>IF($J80="","",VLOOKUP($J80,'Bảng tổng hợp'!$C$11:$M$20000,10,0))</f>
        <v/>
      </c>
      <c r="Q80" s="105" t="str">
        <f>IF($J80="","",VLOOKUP($J80,'Bảng tổng hợp'!$C$11:$M$20000,11,0))</f>
        <v/>
      </c>
      <c r="R80" s="106"/>
      <c r="S80" s="106"/>
      <c r="T80" s="106"/>
      <c r="U80" s="106"/>
      <c r="V80" s="106"/>
      <c r="W80" s="106"/>
      <c r="X80" s="106"/>
      <c r="Y80" s="106"/>
      <c r="Z80" s="106"/>
    </row>
    <row r="81" ht="18.75" customHeight="1">
      <c r="A81" s="44"/>
      <c r="B81" s="110"/>
      <c r="C81" s="98"/>
      <c r="D81" s="98"/>
      <c r="E81" s="99" t="str">
        <f t="shared" si="4"/>
        <v/>
      </c>
      <c r="F81" s="99" t="str">
        <f t="shared" si="5"/>
        <v/>
      </c>
      <c r="G81" s="99" t="str">
        <f t="shared" si="6"/>
        <v/>
      </c>
      <c r="H81" s="45"/>
      <c r="I81" s="45"/>
      <c r="J81" s="44"/>
      <c r="K81" s="99" t="str">
        <f>IF($J81="","",VLOOKUP($J81,'Bảng tổng hợp'!$C$11:$Q$20000,2,0))</f>
        <v/>
      </c>
      <c r="L81" s="101" t="str">
        <f>IF($J81="","",VLOOKUP($J81,'Bảng tổng hợp'!$C$11:$Q$20000,3,0))</f>
        <v/>
      </c>
      <c r="M81" s="51"/>
      <c r="N81" s="102">
        <f t="shared" si="3"/>
        <v>0</v>
      </c>
      <c r="O81" s="103"/>
      <c r="P81" s="104" t="str">
        <f>IF($J81="","",VLOOKUP($J81,'Bảng tổng hợp'!$C$11:$M$20000,10,0))</f>
        <v/>
      </c>
      <c r="Q81" s="105" t="str">
        <f>IF($J81="","",VLOOKUP($J81,'Bảng tổng hợp'!$C$11:$M$20000,11,0))</f>
        <v/>
      </c>
      <c r="R81" s="106"/>
      <c r="S81" s="106"/>
      <c r="T81" s="106"/>
      <c r="U81" s="106"/>
      <c r="V81" s="106"/>
      <c r="W81" s="106"/>
      <c r="X81" s="106"/>
      <c r="Y81" s="106"/>
      <c r="Z81" s="106"/>
    </row>
    <row r="82" ht="18.75" customHeight="1">
      <c r="A82" s="44"/>
      <c r="B82" s="110"/>
      <c r="C82" s="98"/>
      <c r="D82" s="98"/>
      <c r="E82" s="99" t="str">
        <f t="shared" si="4"/>
        <v/>
      </c>
      <c r="F82" s="99" t="str">
        <f t="shared" si="5"/>
        <v/>
      </c>
      <c r="G82" s="99" t="str">
        <f t="shared" si="6"/>
        <v/>
      </c>
      <c r="H82" s="45"/>
      <c r="I82" s="45"/>
      <c r="J82" s="44"/>
      <c r="K82" s="99" t="str">
        <f>IF($J82="","",VLOOKUP($J82,'Bảng tổng hợp'!$C$11:$Q$20000,2,0))</f>
        <v/>
      </c>
      <c r="L82" s="101" t="str">
        <f>IF($J82="","",VLOOKUP($J82,'Bảng tổng hợp'!$C$11:$Q$20000,3,0))</f>
        <v/>
      </c>
      <c r="M82" s="51"/>
      <c r="N82" s="102">
        <f t="shared" si="3"/>
        <v>0</v>
      </c>
      <c r="O82" s="103"/>
      <c r="P82" s="104" t="str">
        <f>IF($J82="","",VLOOKUP($J82,'Bảng tổng hợp'!$C$11:$M$20000,10,0))</f>
        <v/>
      </c>
      <c r="Q82" s="105" t="str">
        <f>IF($J82="","",VLOOKUP($J82,'Bảng tổng hợp'!$C$11:$M$20000,11,0))</f>
        <v/>
      </c>
      <c r="R82" s="106"/>
      <c r="S82" s="106"/>
      <c r="T82" s="106"/>
      <c r="U82" s="106"/>
      <c r="V82" s="106"/>
      <c r="W82" s="106"/>
      <c r="X82" s="106"/>
      <c r="Y82" s="106"/>
      <c r="Z82" s="106"/>
    </row>
    <row r="83" ht="18.75" customHeight="1">
      <c r="A83" s="44"/>
      <c r="B83" s="110"/>
      <c r="C83" s="98"/>
      <c r="D83" s="98"/>
      <c r="E83" s="99" t="str">
        <f t="shared" si="4"/>
        <v/>
      </c>
      <c r="F83" s="99" t="str">
        <f t="shared" si="5"/>
        <v/>
      </c>
      <c r="G83" s="99" t="str">
        <f t="shared" si="6"/>
        <v/>
      </c>
      <c r="H83" s="45"/>
      <c r="I83" s="45"/>
      <c r="J83" s="44"/>
      <c r="K83" s="99" t="str">
        <f>IF($J83="","",VLOOKUP($J83,'Bảng tổng hợp'!$C$11:$Q$20000,2,0))</f>
        <v/>
      </c>
      <c r="L83" s="101" t="str">
        <f>IF($J83="","",VLOOKUP($J83,'Bảng tổng hợp'!$C$11:$Q$20000,3,0))</f>
        <v/>
      </c>
      <c r="M83" s="51"/>
      <c r="N83" s="102">
        <f t="shared" si="3"/>
        <v>0</v>
      </c>
      <c r="O83" s="103"/>
      <c r="P83" s="104" t="str">
        <f>IF($J83="","",VLOOKUP($J83,'Bảng tổng hợp'!$C$11:$M$20000,10,0))</f>
        <v/>
      </c>
      <c r="Q83" s="105" t="str">
        <f>IF($J83="","",VLOOKUP($J83,'Bảng tổng hợp'!$C$11:$M$20000,11,0))</f>
        <v/>
      </c>
      <c r="R83" s="106"/>
      <c r="S83" s="106"/>
      <c r="T83" s="106"/>
      <c r="U83" s="106"/>
      <c r="V83" s="106"/>
      <c r="W83" s="106"/>
      <c r="X83" s="106"/>
      <c r="Y83" s="106"/>
      <c r="Z83" s="106"/>
    </row>
    <row r="84" ht="18.75" customHeight="1">
      <c r="A84" s="44"/>
      <c r="B84" s="110"/>
      <c r="C84" s="98"/>
      <c r="D84" s="98"/>
      <c r="E84" s="99" t="str">
        <f t="shared" si="4"/>
        <v/>
      </c>
      <c r="F84" s="99" t="str">
        <f t="shared" si="5"/>
        <v/>
      </c>
      <c r="G84" s="99" t="str">
        <f t="shared" si="6"/>
        <v/>
      </c>
      <c r="H84" s="45"/>
      <c r="I84" s="45"/>
      <c r="J84" s="44"/>
      <c r="K84" s="99" t="str">
        <f>IF($J84="","",VLOOKUP($J84,'Bảng tổng hợp'!$C$11:$Q$20000,2,0))</f>
        <v/>
      </c>
      <c r="L84" s="101" t="str">
        <f>IF($J84="","",VLOOKUP($J84,'Bảng tổng hợp'!$C$11:$Q$20000,3,0))</f>
        <v/>
      </c>
      <c r="M84" s="51"/>
      <c r="N84" s="102">
        <f t="shared" si="3"/>
        <v>0</v>
      </c>
      <c r="O84" s="103"/>
      <c r="P84" s="104" t="str">
        <f>IF($J84="","",VLOOKUP($J84,'Bảng tổng hợp'!$C$11:$M$20000,10,0))</f>
        <v/>
      </c>
      <c r="Q84" s="105" t="str">
        <f>IF($J84="","",VLOOKUP($J84,'Bảng tổng hợp'!$C$11:$M$20000,11,0))</f>
        <v/>
      </c>
      <c r="R84" s="106"/>
      <c r="S84" s="106"/>
      <c r="T84" s="106"/>
      <c r="U84" s="106"/>
      <c r="V84" s="106"/>
      <c r="W84" s="106"/>
      <c r="X84" s="106"/>
      <c r="Y84" s="106"/>
      <c r="Z84" s="106"/>
    </row>
    <row r="85" ht="18.75" customHeight="1">
      <c r="A85" s="44"/>
      <c r="B85" s="110"/>
      <c r="C85" s="98"/>
      <c r="D85" s="98"/>
      <c r="E85" s="99" t="str">
        <f t="shared" si="4"/>
        <v/>
      </c>
      <c r="F85" s="99" t="str">
        <f t="shared" si="5"/>
        <v/>
      </c>
      <c r="G85" s="99" t="str">
        <f t="shared" si="6"/>
        <v/>
      </c>
      <c r="H85" s="45"/>
      <c r="I85" s="45"/>
      <c r="J85" s="44"/>
      <c r="K85" s="99" t="str">
        <f>IF($J85="","",VLOOKUP($J85,'Bảng tổng hợp'!$C$11:$Q$20000,2,0))</f>
        <v/>
      </c>
      <c r="L85" s="101" t="str">
        <f>IF($J85="","",VLOOKUP($J85,'Bảng tổng hợp'!$C$11:$Q$20000,3,0))</f>
        <v/>
      </c>
      <c r="M85" s="51"/>
      <c r="N85" s="102">
        <f t="shared" si="3"/>
        <v>0</v>
      </c>
      <c r="O85" s="103"/>
      <c r="P85" s="104" t="str">
        <f>IF($J85="","",VLOOKUP($J85,'Bảng tổng hợp'!$C$11:$M$20000,10,0))</f>
        <v/>
      </c>
      <c r="Q85" s="105" t="str">
        <f>IF($J85="","",VLOOKUP($J85,'Bảng tổng hợp'!$C$11:$M$20000,11,0))</f>
        <v/>
      </c>
      <c r="R85" s="106"/>
      <c r="S85" s="106"/>
      <c r="T85" s="106"/>
      <c r="U85" s="106"/>
      <c r="V85" s="106"/>
      <c r="W85" s="106"/>
      <c r="X85" s="106"/>
      <c r="Y85" s="106"/>
      <c r="Z85" s="106"/>
    </row>
    <row r="86" ht="18.75" customHeight="1">
      <c r="A86" s="44"/>
      <c r="B86" s="110"/>
      <c r="C86" s="98"/>
      <c r="D86" s="98"/>
      <c r="E86" s="99" t="str">
        <f t="shared" si="4"/>
        <v/>
      </c>
      <c r="F86" s="99" t="str">
        <f t="shared" si="5"/>
        <v/>
      </c>
      <c r="G86" s="99" t="str">
        <f t="shared" si="6"/>
        <v/>
      </c>
      <c r="H86" s="45"/>
      <c r="I86" s="45"/>
      <c r="J86" s="44"/>
      <c r="K86" s="99" t="str">
        <f>IF($J86="","",VLOOKUP($J86,'Bảng tổng hợp'!$C$11:$Q$20000,2,0))</f>
        <v/>
      </c>
      <c r="L86" s="101" t="str">
        <f>IF($J86="","",VLOOKUP($J86,'Bảng tổng hợp'!$C$11:$Q$20000,3,0))</f>
        <v/>
      </c>
      <c r="M86" s="51"/>
      <c r="N86" s="102">
        <f t="shared" si="3"/>
        <v>0</v>
      </c>
      <c r="O86" s="103"/>
      <c r="P86" s="104" t="str">
        <f>IF($J86="","",VLOOKUP($J86,'Bảng tổng hợp'!$C$11:$M$20000,10,0))</f>
        <v/>
      </c>
      <c r="Q86" s="105" t="str">
        <f>IF($J86="","",VLOOKUP($J86,'Bảng tổng hợp'!$C$11:$M$20000,11,0))</f>
        <v/>
      </c>
      <c r="R86" s="106"/>
      <c r="S86" s="106"/>
      <c r="T86" s="106"/>
      <c r="U86" s="106"/>
      <c r="V86" s="106"/>
      <c r="W86" s="106"/>
      <c r="X86" s="106"/>
      <c r="Y86" s="106"/>
      <c r="Z86" s="106"/>
    </row>
    <row r="87" ht="18.75" customHeight="1">
      <c r="A87" s="44"/>
      <c r="B87" s="110"/>
      <c r="C87" s="98"/>
      <c r="D87" s="98"/>
      <c r="E87" s="99" t="str">
        <f t="shared" si="4"/>
        <v/>
      </c>
      <c r="F87" s="99" t="str">
        <f t="shared" si="5"/>
        <v/>
      </c>
      <c r="G87" s="99" t="str">
        <f t="shared" si="6"/>
        <v/>
      </c>
      <c r="H87" s="45"/>
      <c r="I87" s="45"/>
      <c r="J87" s="44"/>
      <c r="K87" s="99" t="str">
        <f>IF($J87="","",VLOOKUP($J87,'Bảng tổng hợp'!$C$11:$Q$20000,2,0))</f>
        <v/>
      </c>
      <c r="L87" s="101" t="str">
        <f>IF($J87="","",VLOOKUP($J87,'Bảng tổng hợp'!$C$11:$Q$20000,3,0))</f>
        <v/>
      </c>
      <c r="M87" s="51"/>
      <c r="N87" s="102">
        <f t="shared" si="3"/>
        <v>0</v>
      </c>
      <c r="O87" s="103"/>
      <c r="P87" s="104" t="str">
        <f>IF($J87="","",VLOOKUP($J87,'Bảng tổng hợp'!$C$11:$M$20000,10,0))</f>
        <v/>
      </c>
      <c r="Q87" s="105" t="str">
        <f>IF($J87="","",VLOOKUP($J87,'Bảng tổng hợp'!$C$11:$M$20000,11,0))</f>
        <v/>
      </c>
      <c r="R87" s="106"/>
      <c r="S87" s="106"/>
      <c r="T87" s="106"/>
      <c r="U87" s="106"/>
      <c r="V87" s="106"/>
      <c r="W87" s="106"/>
      <c r="X87" s="106"/>
      <c r="Y87" s="106"/>
      <c r="Z87" s="106"/>
    </row>
    <row r="88" ht="18.75" customHeight="1">
      <c r="A88" s="44"/>
      <c r="B88" s="110"/>
      <c r="C88" s="98"/>
      <c r="D88" s="98"/>
      <c r="E88" s="99" t="str">
        <f t="shared" si="4"/>
        <v/>
      </c>
      <c r="F88" s="99" t="str">
        <f t="shared" si="5"/>
        <v/>
      </c>
      <c r="G88" s="99" t="str">
        <f t="shared" si="6"/>
        <v/>
      </c>
      <c r="H88" s="45"/>
      <c r="I88" s="45"/>
      <c r="J88" s="44"/>
      <c r="K88" s="99" t="str">
        <f>IF($J88="","",VLOOKUP($J88,'Bảng tổng hợp'!$C$11:$Q$20000,2,0))</f>
        <v/>
      </c>
      <c r="L88" s="101" t="str">
        <f>IF($J88="","",VLOOKUP($J88,'Bảng tổng hợp'!$C$11:$Q$20000,3,0))</f>
        <v/>
      </c>
      <c r="M88" s="51"/>
      <c r="N88" s="102">
        <f t="shared" si="3"/>
        <v>0</v>
      </c>
      <c r="O88" s="103"/>
      <c r="P88" s="104" t="str">
        <f>IF($J88="","",VLOOKUP($J88,'Bảng tổng hợp'!$C$11:$M$20000,10,0))</f>
        <v/>
      </c>
      <c r="Q88" s="105" t="str">
        <f>IF($J88="","",VLOOKUP($J88,'Bảng tổng hợp'!$C$11:$M$20000,11,0))</f>
        <v/>
      </c>
      <c r="R88" s="106"/>
      <c r="S88" s="106"/>
      <c r="T88" s="106"/>
      <c r="U88" s="106"/>
      <c r="V88" s="106"/>
      <c r="W88" s="106"/>
      <c r="X88" s="106"/>
      <c r="Y88" s="106"/>
      <c r="Z88" s="106"/>
    </row>
    <row r="89" ht="18.75" customHeight="1">
      <c r="A89" s="44"/>
      <c r="B89" s="110"/>
      <c r="C89" s="98"/>
      <c r="D89" s="98"/>
      <c r="E89" s="99" t="str">
        <f t="shared" si="4"/>
        <v/>
      </c>
      <c r="F89" s="99" t="str">
        <f t="shared" si="5"/>
        <v/>
      </c>
      <c r="G89" s="99" t="str">
        <f t="shared" si="6"/>
        <v/>
      </c>
      <c r="H89" s="45"/>
      <c r="I89" s="45"/>
      <c r="J89" s="44"/>
      <c r="K89" s="99" t="str">
        <f>IF($J89="","",VLOOKUP($J89,'Bảng tổng hợp'!$C$11:$Q$20000,2,0))</f>
        <v/>
      </c>
      <c r="L89" s="101" t="str">
        <f>IF($J89="","",VLOOKUP($J89,'Bảng tổng hợp'!$C$11:$Q$20000,3,0))</f>
        <v/>
      </c>
      <c r="M89" s="51"/>
      <c r="N89" s="102">
        <f t="shared" si="3"/>
        <v>0</v>
      </c>
      <c r="O89" s="103"/>
      <c r="P89" s="104" t="str">
        <f>IF($J89="","",VLOOKUP($J89,'Bảng tổng hợp'!$C$11:$M$20000,10,0))</f>
        <v/>
      </c>
      <c r="Q89" s="105" t="str">
        <f>IF($J89="","",VLOOKUP($J89,'Bảng tổng hợp'!$C$11:$M$20000,11,0))</f>
        <v/>
      </c>
      <c r="R89" s="106"/>
      <c r="S89" s="106"/>
      <c r="T89" s="106"/>
      <c r="U89" s="106"/>
      <c r="V89" s="106"/>
      <c r="W89" s="106"/>
      <c r="X89" s="106"/>
      <c r="Y89" s="106"/>
      <c r="Z89" s="106"/>
    </row>
    <row r="90" ht="18.75" customHeight="1">
      <c r="A90" s="44"/>
      <c r="B90" s="110"/>
      <c r="C90" s="98"/>
      <c r="D90" s="98"/>
      <c r="E90" s="99" t="str">
        <f t="shared" si="4"/>
        <v/>
      </c>
      <c r="F90" s="99" t="str">
        <f t="shared" si="5"/>
        <v/>
      </c>
      <c r="G90" s="99" t="str">
        <f t="shared" si="6"/>
        <v/>
      </c>
      <c r="H90" s="45"/>
      <c r="I90" s="45"/>
      <c r="J90" s="44"/>
      <c r="K90" s="99" t="str">
        <f>IF($J90="","",VLOOKUP($J90,'Bảng tổng hợp'!$C$11:$Q$20000,2,0))</f>
        <v/>
      </c>
      <c r="L90" s="101" t="str">
        <f>IF($J90="","",VLOOKUP($J90,'Bảng tổng hợp'!$C$11:$Q$20000,3,0))</f>
        <v/>
      </c>
      <c r="M90" s="51"/>
      <c r="N90" s="102">
        <f t="shared" si="3"/>
        <v>0</v>
      </c>
      <c r="O90" s="103"/>
      <c r="P90" s="104" t="str">
        <f>IF($J90="","",VLOOKUP($J90,'Bảng tổng hợp'!$C$11:$M$20000,10,0))</f>
        <v/>
      </c>
      <c r="Q90" s="105" t="str">
        <f>IF($J90="","",VLOOKUP($J90,'Bảng tổng hợp'!$C$11:$M$20000,11,0))</f>
        <v/>
      </c>
      <c r="R90" s="106"/>
      <c r="S90" s="106"/>
      <c r="T90" s="106"/>
      <c r="U90" s="106"/>
      <c r="V90" s="106"/>
      <c r="W90" s="106"/>
      <c r="X90" s="106"/>
      <c r="Y90" s="106"/>
      <c r="Z90" s="106"/>
    </row>
    <row r="91" ht="18.75" customHeight="1">
      <c r="A91" s="44"/>
      <c r="B91" s="110"/>
      <c r="C91" s="98"/>
      <c r="D91" s="98"/>
      <c r="E91" s="99" t="str">
        <f t="shared" si="4"/>
        <v/>
      </c>
      <c r="F91" s="99" t="str">
        <f t="shared" si="5"/>
        <v/>
      </c>
      <c r="G91" s="99" t="str">
        <f t="shared" si="6"/>
        <v/>
      </c>
      <c r="H91" s="45"/>
      <c r="I91" s="45"/>
      <c r="J91" s="44"/>
      <c r="K91" s="99" t="str">
        <f>IF($J91="","",VLOOKUP($J91,'Bảng tổng hợp'!$C$11:$Q$20000,2,0))</f>
        <v/>
      </c>
      <c r="L91" s="101" t="str">
        <f>IF($J91="","",VLOOKUP($J91,'Bảng tổng hợp'!$C$11:$Q$20000,3,0))</f>
        <v/>
      </c>
      <c r="M91" s="51"/>
      <c r="N91" s="102">
        <f t="shared" si="3"/>
        <v>0</v>
      </c>
      <c r="O91" s="103"/>
      <c r="P91" s="104" t="str">
        <f>IF($J91="","",VLOOKUP($J91,'Bảng tổng hợp'!$C$11:$M$20000,10,0))</f>
        <v/>
      </c>
      <c r="Q91" s="105" t="str">
        <f>IF($J91="","",VLOOKUP($J91,'Bảng tổng hợp'!$C$11:$M$20000,11,0))</f>
        <v/>
      </c>
      <c r="R91" s="106"/>
      <c r="S91" s="106"/>
      <c r="T91" s="106"/>
      <c r="U91" s="106"/>
      <c r="V91" s="106"/>
      <c r="W91" s="106"/>
      <c r="X91" s="106"/>
      <c r="Y91" s="106"/>
      <c r="Z91" s="106"/>
    </row>
    <row r="92" ht="18.75" customHeight="1">
      <c r="A92" s="44"/>
      <c r="B92" s="110"/>
      <c r="C92" s="98"/>
      <c r="D92" s="98"/>
      <c r="E92" s="99" t="str">
        <f t="shared" si="4"/>
        <v/>
      </c>
      <c r="F92" s="99" t="str">
        <f t="shared" si="5"/>
        <v/>
      </c>
      <c r="G92" s="99" t="str">
        <f t="shared" si="6"/>
        <v/>
      </c>
      <c r="H92" s="45"/>
      <c r="I92" s="45"/>
      <c r="J92" s="44"/>
      <c r="K92" s="99" t="str">
        <f>IF($J92="","",VLOOKUP($J92,'Bảng tổng hợp'!$C$11:$Q$20000,2,0))</f>
        <v/>
      </c>
      <c r="L92" s="101" t="str">
        <f>IF($J92="","",VLOOKUP($J92,'Bảng tổng hợp'!$C$11:$Q$20000,3,0))</f>
        <v/>
      </c>
      <c r="M92" s="51"/>
      <c r="N92" s="102">
        <f t="shared" si="3"/>
        <v>0</v>
      </c>
      <c r="O92" s="103"/>
      <c r="P92" s="104" t="str">
        <f>IF($J92="","",VLOOKUP($J92,'Bảng tổng hợp'!$C$11:$M$20000,10,0))</f>
        <v/>
      </c>
      <c r="Q92" s="105" t="str">
        <f>IF($J92="","",VLOOKUP($J92,'Bảng tổng hợp'!$C$11:$M$20000,11,0))</f>
        <v/>
      </c>
      <c r="R92" s="106"/>
      <c r="S92" s="106"/>
      <c r="T92" s="106"/>
      <c r="U92" s="106"/>
      <c r="V92" s="106"/>
      <c r="W92" s="106"/>
      <c r="X92" s="106"/>
      <c r="Y92" s="106"/>
      <c r="Z92" s="106"/>
    </row>
    <row r="93" ht="18.75" customHeight="1">
      <c r="A93" s="44"/>
      <c r="B93" s="110"/>
      <c r="C93" s="98"/>
      <c r="D93" s="98"/>
      <c r="E93" s="99" t="str">
        <f t="shared" si="4"/>
        <v/>
      </c>
      <c r="F93" s="99" t="str">
        <f t="shared" si="5"/>
        <v/>
      </c>
      <c r="G93" s="99" t="str">
        <f t="shared" si="6"/>
        <v/>
      </c>
      <c r="H93" s="45"/>
      <c r="I93" s="45"/>
      <c r="J93" s="44"/>
      <c r="K93" s="99" t="str">
        <f>IF($J93="","",VLOOKUP($J93,'Bảng tổng hợp'!$C$11:$Q$20000,2,0))</f>
        <v/>
      </c>
      <c r="L93" s="101" t="str">
        <f>IF($J93="","",VLOOKUP($J93,'Bảng tổng hợp'!$C$11:$Q$20000,3,0))</f>
        <v/>
      </c>
      <c r="M93" s="51"/>
      <c r="N93" s="102">
        <f t="shared" si="3"/>
        <v>0</v>
      </c>
      <c r="O93" s="103"/>
      <c r="P93" s="104" t="str">
        <f>IF($J93="","",VLOOKUP($J93,'Bảng tổng hợp'!$C$11:$M$20000,10,0))</f>
        <v/>
      </c>
      <c r="Q93" s="105" t="str">
        <f>IF($J93="","",VLOOKUP($J93,'Bảng tổng hợp'!$C$11:$M$20000,11,0))</f>
        <v/>
      </c>
      <c r="R93" s="106"/>
      <c r="S93" s="106"/>
      <c r="T93" s="106"/>
      <c r="U93" s="106"/>
      <c r="V93" s="106"/>
      <c r="W93" s="106"/>
      <c r="X93" s="106"/>
      <c r="Y93" s="106"/>
      <c r="Z93" s="106"/>
    </row>
    <row r="94" ht="18.75" customHeight="1">
      <c r="A94" s="44"/>
      <c r="B94" s="110"/>
      <c r="C94" s="98"/>
      <c r="D94" s="98"/>
      <c r="E94" s="99" t="str">
        <f t="shared" si="4"/>
        <v/>
      </c>
      <c r="F94" s="99" t="str">
        <f t="shared" si="5"/>
        <v/>
      </c>
      <c r="G94" s="99" t="str">
        <f t="shared" si="6"/>
        <v/>
      </c>
      <c r="H94" s="45"/>
      <c r="I94" s="45"/>
      <c r="J94" s="44"/>
      <c r="K94" s="99" t="str">
        <f>IF($J94="","",VLOOKUP($J94,'Bảng tổng hợp'!$C$11:$Q$20000,2,0))</f>
        <v/>
      </c>
      <c r="L94" s="101" t="str">
        <f>IF($J94="","",VLOOKUP($J94,'Bảng tổng hợp'!$C$11:$Q$20000,3,0))</f>
        <v/>
      </c>
      <c r="M94" s="51"/>
      <c r="N94" s="102">
        <f t="shared" si="3"/>
        <v>0</v>
      </c>
      <c r="O94" s="103"/>
      <c r="P94" s="104" t="str">
        <f>IF($J94="","",VLOOKUP($J94,'Bảng tổng hợp'!$C$11:$M$20000,10,0))</f>
        <v/>
      </c>
      <c r="Q94" s="105" t="str">
        <f>IF($J94="","",VLOOKUP($J94,'Bảng tổng hợp'!$C$11:$M$20000,11,0))</f>
        <v/>
      </c>
      <c r="R94" s="106"/>
      <c r="S94" s="106"/>
      <c r="T94" s="106"/>
      <c r="U94" s="106"/>
      <c r="V94" s="106"/>
      <c r="W94" s="106"/>
      <c r="X94" s="106"/>
      <c r="Y94" s="106"/>
      <c r="Z94" s="106"/>
    </row>
    <row r="95" ht="18.75" customHeight="1">
      <c r="A95" s="44"/>
      <c r="B95" s="110"/>
      <c r="C95" s="98"/>
      <c r="D95" s="98"/>
      <c r="E95" s="99" t="str">
        <f t="shared" si="4"/>
        <v/>
      </c>
      <c r="F95" s="99" t="str">
        <f t="shared" si="5"/>
        <v/>
      </c>
      <c r="G95" s="99" t="str">
        <f t="shared" si="6"/>
        <v/>
      </c>
      <c r="H95" s="45"/>
      <c r="I95" s="45"/>
      <c r="J95" s="44"/>
      <c r="K95" s="99" t="str">
        <f>IF($J95="","",VLOOKUP($J95,'Bảng tổng hợp'!$C$11:$Q$20000,2,0))</f>
        <v/>
      </c>
      <c r="L95" s="101" t="str">
        <f>IF($J95="","",VLOOKUP($J95,'Bảng tổng hợp'!$C$11:$Q$20000,3,0))</f>
        <v/>
      </c>
      <c r="M95" s="51"/>
      <c r="N95" s="102">
        <f t="shared" si="3"/>
        <v>0</v>
      </c>
      <c r="O95" s="103"/>
      <c r="P95" s="104" t="str">
        <f>IF($J95="","",VLOOKUP($J95,'Bảng tổng hợp'!$C$11:$M$20000,10,0))</f>
        <v/>
      </c>
      <c r="Q95" s="105" t="str">
        <f>IF($J95="","",VLOOKUP($J95,'Bảng tổng hợp'!$C$11:$M$20000,11,0))</f>
        <v/>
      </c>
      <c r="R95" s="106"/>
      <c r="S95" s="106"/>
      <c r="T95" s="106"/>
      <c r="U95" s="106"/>
      <c r="V95" s="106"/>
      <c r="W95" s="106"/>
      <c r="X95" s="106"/>
      <c r="Y95" s="106"/>
      <c r="Z95" s="106"/>
    </row>
    <row r="96" ht="18.75" customHeight="1">
      <c r="A96" s="44"/>
      <c r="B96" s="110"/>
      <c r="C96" s="98"/>
      <c r="D96" s="98"/>
      <c r="E96" s="99" t="str">
        <f t="shared" si="4"/>
        <v/>
      </c>
      <c r="F96" s="99" t="str">
        <f t="shared" si="5"/>
        <v/>
      </c>
      <c r="G96" s="99" t="str">
        <f t="shared" si="6"/>
        <v/>
      </c>
      <c r="H96" s="45"/>
      <c r="I96" s="45"/>
      <c r="J96" s="44"/>
      <c r="K96" s="99" t="str">
        <f>IF($J96="","",VLOOKUP($J96,'Bảng tổng hợp'!$C$11:$Q$20000,2,0))</f>
        <v/>
      </c>
      <c r="L96" s="101" t="str">
        <f>IF($J96="","",VLOOKUP($J96,'Bảng tổng hợp'!$C$11:$Q$20000,3,0))</f>
        <v/>
      </c>
      <c r="M96" s="51"/>
      <c r="N96" s="102">
        <f t="shared" si="3"/>
        <v>0</v>
      </c>
      <c r="O96" s="103"/>
      <c r="P96" s="104" t="str">
        <f>IF($J96="","",VLOOKUP($J96,'Bảng tổng hợp'!$C$11:$M$20000,10,0))</f>
        <v/>
      </c>
      <c r="Q96" s="105" t="str">
        <f>IF($J96="","",VLOOKUP($J96,'Bảng tổng hợp'!$C$11:$M$20000,11,0))</f>
        <v/>
      </c>
      <c r="R96" s="106"/>
      <c r="S96" s="106"/>
      <c r="T96" s="106"/>
      <c r="U96" s="106"/>
      <c r="V96" s="106"/>
      <c r="W96" s="106"/>
      <c r="X96" s="106"/>
      <c r="Y96" s="106"/>
      <c r="Z96" s="106"/>
    </row>
    <row r="97" ht="18.75" customHeight="1">
      <c r="A97" s="44"/>
      <c r="B97" s="110"/>
      <c r="C97" s="98"/>
      <c r="D97" s="98"/>
      <c r="E97" s="99" t="str">
        <f t="shared" si="4"/>
        <v/>
      </c>
      <c r="F97" s="99" t="str">
        <f t="shared" si="5"/>
        <v/>
      </c>
      <c r="G97" s="99" t="str">
        <f t="shared" si="6"/>
        <v/>
      </c>
      <c r="H97" s="45"/>
      <c r="I97" s="45"/>
      <c r="J97" s="44"/>
      <c r="K97" s="99" t="str">
        <f>IF($J97="","",VLOOKUP($J97,'Bảng tổng hợp'!$C$11:$Q$20000,2,0))</f>
        <v/>
      </c>
      <c r="L97" s="101" t="str">
        <f>IF($J97="","",VLOOKUP($J97,'Bảng tổng hợp'!$C$11:$Q$20000,3,0))</f>
        <v/>
      </c>
      <c r="M97" s="51"/>
      <c r="N97" s="102">
        <f t="shared" si="3"/>
        <v>0</v>
      </c>
      <c r="O97" s="103"/>
      <c r="P97" s="104" t="str">
        <f>IF($J97="","",VLOOKUP($J97,'Bảng tổng hợp'!$C$11:$M$20000,10,0))</f>
        <v/>
      </c>
      <c r="Q97" s="105" t="str">
        <f>IF($J97="","",VLOOKUP($J97,'Bảng tổng hợp'!$C$11:$M$20000,11,0))</f>
        <v/>
      </c>
      <c r="R97" s="106"/>
      <c r="S97" s="106"/>
      <c r="T97" s="106"/>
      <c r="U97" s="106"/>
      <c r="V97" s="106"/>
      <c r="W97" s="106"/>
      <c r="X97" s="106"/>
      <c r="Y97" s="106"/>
      <c r="Z97" s="106"/>
    </row>
    <row r="98" ht="18.75" customHeight="1">
      <c r="A98" s="44"/>
      <c r="B98" s="110"/>
      <c r="C98" s="98"/>
      <c r="D98" s="98"/>
      <c r="E98" s="99" t="str">
        <f t="shared" si="4"/>
        <v/>
      </c>
      <c r="F98" s="99" t="str">
        <f t="shared" si="5"/>
        <v/>
      </c>
      <c r="G98" s="99" t="str">
        <f t="shared" si="6"/>
        <v/>
      </c>
      <c r="H98" s="45"/>
      <c r="I98" s="45"/>
      <c r="J98" s="44"/>
      <c r="K98" s="99" t="str">
        <f>IF($J98="","",VLOOKUP($J98,'Bảng tổng hợp'!$C$11:$Q$20000,2,0))</f>
        <v/>
      </c>
      <c r="L98" s="101" t="str">
        <f>IF($J98="","",VLOOKUP($J98,'Bảng tổng hợp'!$C$11:$Q$20000,3,0))</f>
        <v/>
      </c>
      <c r="M98" s="51"/>
      <c r="N98" s="102">
        <f t="shared" si="3"/>
        <v>0</v>
      </c>
      <c r="O98" s="103"/>
      <c r="P98" s="104" t="str">
        <f>IF($J98="","",VLOOKUP($J98,'Bảng tổng hợp'!$C$11:$M$20000,10,0))</f>
        <v/>
      </c>
      <c r="Q98" s="105" t="str">
        <f>IF($J98="","",VLOOKUP($J98,'Bảng tổng hợp'!$C$11:$M$20000,11,0))</f>
        <v/>
      </c>
      <c r="R98" s="106"/>
      <c r="S98" s="106"/>
      <c r="T98" s="106"/>
      <c r="U98" s="106"/>
      <c r="V98" s="106"/>
      <c r="W98" s="106"/>
      <c r="X98" s="106"/>
      <c r="Y98" s="106"/>
      <c r="Z98" s="106"/>
    </row>
    <row r="99" ht="18.75" customHeight="1">
      <c r="A99" s="44"/>
      <c r="B99" s="110"/>
      <c r="C99" s="98"/>
      <c r="D99" s="98"/>
      <c r="E99" s="99" t="str">
        <f t="shared" si="4"/>
        <v/>
      </c>
      <c r="F99" s="99" t="str">
        <f t="shared" si="5"/>
        <v/>
      </c>
      <c r="G99" s="99" t="str">
        <f t="shared" si="6"/>
        <v/>
      </c>
      <c r="H99" s="45"/>
      <c r="I99" s="45"/>
      <c r="J99" s="44"/>
      <c r="K99" s="99" t="str">
        <f>IF($J99="","",VLOOKUP($J99,'Bảng tổng hợp'!$C$11:$Q$20000,2,0))</f>
        <v/>
      </c>
      <c r="L99" s="101" t="str">
        <f>IF($J99="","",VLOOKUP($J99,'Bảng tổng hợp'!$C$11:$Q$20000,3,0))</f>
        <v/>
      </c>
      <c r="M99" s="51"/>
      <c r="N99" s="102">
        <f t="shared" si="3"/>
        <v>0</v>
      </c>
      <c r="O99" s="103"/>
      <c r="P99" s="104" t="str">
        <f>IF($J99="","",VLOOKUP($J99,'Bảng tổng hợp'!$C$11:$M$20000,10,0))</f>
        <v/>
      </c>
      <c r="Q99" s="105" t="str">
        <f>IF($J99="","",VLOOKUP($J99,'Bảng tổng hợp'!$C$11:$M$20000,11,0))</f>
        <v/>
      </c>
      <c r="R99" s="106"/>
      <c r="S99" s="106"/>
      <c r="T99" s="106"/>
      <c r="U99" s="106"/>
      <c r="V99" s="106"/>
      <c r="W99" s="106"/>
      <c r="X99" s="106"/>
      <c r="Y99" s="106"/>
      <c r="Z99" s="106"/>
    </row>
    <row r="100" ht="18.75" customHeight="1">
      <c r="A100" s="44"/>
      <c r="B100" s="110"/>
      <c r="C100" s="98"/>
      <c r="D100" s="98"/>
      <c r="E100" s="99" t="str">
        <f t="shared" si="4"/>
        <v/>
      </c>
      <c r="F100" s="99" t="str">
        <f t="shared" si="5"/>
        <v/>
      </c>
      <c r="G100" s="99" t="str">
        <f t="shared" si="6"/>
        <v/>
      </c>
      <c r="H100" s="45"/>
      <c r="I100" s="45"/>
      <c r="J100" s="44"/>
      <c r="K100" s="99" t="str">
        <f>IF($J100="","",VLOOKUP($J100,'Bảng tổng hợp'!$C$11:$Q$20000,2,0))</f>
        <v/>
      </c>
      <c r="L100" s="101" t="str">
        <f>IF($J100="","",VLOOKUP($J100,'Bảng tổng hợp'!$C$11:$Q$20000,3,0))</f>
        <v/>
      </c>
      <c r="M100" s="51"/>
      <c r="N100" s="102">
        <f t="shared" si="3"/>
        <v>0</v>
      </c>
      <c r="O100" s="103"/>
      <c r="P100" s="104" t="str">
        <f>IF($J100="","",VLOOKUP($J100,'Bảng tổng hợp'!$C$11:$M$20000,10,0))</f>
        <v/>
      </c>
      <c r="Q100" s="105" t="str">
        <f>IF($J100="","",VLOOKUP($J100,'Bảng tổng hợp'!$C$11:$M$20000,11,0))</f>
        <v/>
      </c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ht="18.75" customHeight="1">
      <c r="A101" s="44"/>
      <c r="B101" s="110"/>
      <c r="C101" s="98"/>
      <c r="D101" s="98"/>
      <c r="E101" s="99" t="str">
        <f t="shared" si="4"/>
        <v/>
      </c>
      <c r="F101" s="99" t="str">
        <f t="shared" si="5"/>
        <v/>
      </c>
      <c r="G101" s="99" t="str">
        <f t="shared" si="6"/>
        <v/>
      </c>
      <c r="H101" s="45"/>
      <c r="I101" s="45"/>
      <c r="J101" s="44"/>
      <c r="K101" s="99" t="str">
        <f>IF($J101="","",VLOOKUP($J101,'Bảng tổng hợp'!$C$11:$Q$20000,2,0))</f>
        <v/>
      </c>
      <c r="L101" s="101" t="str">
        <f>IF($J101="","",VLOOKUP($J101,'Bảng tổng hợp'!$C$11:$Q$20000,3,0))</f>
        <v/>
      </c>
      <c r="M101" s="51"/>
      <c r="N101" s="102">
        <f t="shared" si="3"/>
        <v>0</v>
      </c>
      <c r="O101" s="103"/>
      <c r="P101" s="104" t="str">
        <f>IF($J101="","",VLOOKUP($J101,'Bảng tổng hợp'!$C$11:$M$20000,10,0))</f>
        <v/>
      </c>
      <c r="Q101" s="105" t="str">
        <f>IF($J101="","",VLOOKUP($J101,'Bảng tổng hợp'!$C$11:$M$20000,11,0))</f>
        <v/>
      </c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ht="18.75" customHeight="1">
      <c r="A102" s="44"/>
      <c r="B102" s="110"/>
      <c r="C102" s="98"/>
      <c r="D102" s="98"/>
      <c r="E102" s="99" t="str">
        <f t="shared" si="4"/>
        <v/>
      </c>
      <c r="F102" s="99" t="str">
        <f t="shared" si="5"/>
        <v/>
      </c>
      <c r="G102" s="99" t="str">
        <f t="shared" si="6"/>
        <v/>
      </c>
      <c r="H102" s="45"/>
      <c r="I102" s="45"/>
      <c r="J102" s="44"/>
      <c r="K102" s="99" t="str">
        <f>IF($J102="","",VLOOKUP($J102,'Bảng tổng hợp'!$C$11:$Q$20000,2,0))</f>
        <v/>
      </c>
      <c r="L102" s="101" t="str">
        <f>IF($J102="","",VLOOKUP($J102,'Bảng tổng hợp'!$C$11:$Q$20000,3,0))</f>
        <v/>
      </c>
      <c r="M102" s="51"/>
      <c r="N102" s="102">
        <f t="shared" si="3"/>
        <v>0</v>
      </c>
      <c r="O102" s="103"/>
      <c r="P102" s="104" t="str">
        <f>IF($J102="","",VLOOKUP($J102,'Bảng tổng hợp'!$C$11:$M$20000,10,0))</f>
        <v/>
      </c>
      <c r="Q102" s="105" t="str">
        <f>IF($J102="","",VLOOKUP($J102,'Bảng tổng hợp'!$C$11:$M$20000,11,0))</f>
        <v/>
      </c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ht="18.75" customHeight="1">
      <c r="A103" s="44"/>
      <c r="B103" s="110"/>
      <c r="C103" s="98"/>
      <c r="D103" s="98"/>
      <c r="E103" s="99" t="str">
        <f t="shared" si="4"/>
        <v/>
      </c>
      <c r="F103" s="99" t="str">
        <f t="shared" si="5"/>
        <v/>
      </c>
      <c r="G103" s="99" t="str">
        <f t="shared" si="6"/>
        <v/>
      </c>
      <c r="H103" s="45"/>
      <c r="I103" s="45"/>
      <c r="J103" s="44"/>
      <c r="K103" s="99" t="str">
        <f>IF($J103="","",VLOOKUP($J103,'Bảng tổng hợp'!$C$11:$Q$20000,2,0))</f>
        <v/>
      </c>
      <c r="L103" s="101" t="str">
        <f>IF($J103="","",VLOOKUP($J103,'Bảng tổng hợp'!$C$11:$Q$20000,3,0))</f>
        <v/>
      </c>
      <c r="M103" s="51"/>
      <c r="N103" s="102">
        <f t="shared" si="3"/>
        <v>0</v>
      </c>
      <c r="O103" s="103"/>
      <c r="P103" s="104" t="str">
        <f>IF($J103="","",VLOOKUP($J103,'Bảng tổng hợp'!$C$11:$M$20000,10,0))</f>
        <v/>
      </c>
      <c r="Q103" s="105" t="str">
        <f>IF($J103="","",VLOOKUP($J103,'Bảng tổng hợp'!$C$11:$M$20000,11,0))</f>
        <v/>
      </c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ht="18.75" customHeight="1">
      <c r="A104" s="44"/>
      <c r="B104" s="110"/>
      <c r="C104" s="98"/>
      <c r="D104" s="98"/>
      <c r="E104" s="99" t="str">
        <f t="shared" si="4"/>
        <v/>
      </c>
      <c r="F104" s="99" t="str">
        <f t="shared" si="5"/>
        <v/>
      </c>
      <c r="G104" s="99" t="str">
        <f t="shared" si="6"/>
        <v/>
      </c>
      <c r="H104" s="45"/>
      <c r="I104" s="45"/>
      <c r="J104" s="44"/>
      <c r="K104" s="99" t="str">
        <f>IF($J104="","",VLOOKUP($J104,'Bảng tổng hợp'!$C$11:$Q$20000,2,0))</f>
        <v/>
      </c>
      <c r="L104" s="101" t="str">
        <f>IF($J104="","",VLOOKUP($J104,'Bảng tổng hợp'!$C$11:$Q$20000,3,0))</f>
        <v/>
      </c>
      <c r="M104" s="51"/>
      <c r="N104" s="102">
        <f t="shared" si="3"/>
        <v>0</v>
      </c>
      <c r="O104" s="103"/>
      <c r="P104" s="104" t="str">
        <f>IF($J104="","",VLOOKUP($J104,'Bảng tổng hợp'!$C$11:$M$20000,10,0))</f>
        <v/>
      </c>
      <c r="Q104" s="105" t="str">
        <f>IF($J104="","",VLOOKUP($J104,'Bảng tổng hợp'!$C$11:$M$20000,11,0))</f>
        <v/>
      </c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ht="18.75" customHeight="1">
      <c r="A105" s="44"/>
      <c r="B105" s="110"/>
      <c r="C105" s="98"/>
      <c r="D105" s="98"/>
      <c r="E105" s="99" t="str">
        <f t="shared" si="4"/>
        <v/>
      </c>
      <c r="F105" s="99" t="str">
        <f t="shared" si="5"/>
        <v/>
      </c>
      <c r="G105" s="99" t="str">
        <f t="shared" si="6"/>
        <v/>
      </c>
      <c r="H105" s="45"/>
      <c r="I105" s="45"/>
      <c r="J105" s="44"/>
      <c r="K105" s="99" t="str">
        <f>IF($J105="","",VLOOKUP($J105,'Bảng tổng hợp'!$C$11:$Q$20000,2,0))</f>
        <v/>
      </c>
      <c r="L105" s="101" t="str">
        <f>IF($J105="","",VLOOKUP($J105,'Bảng tổng hợp'!$C$11:$Q$20000,3,0))</f>
        <v/>
      </c>
      <c r="M105" s="51"/>
      <c r="N105" s="102">
        <f t="shared" si="3"/>
        <v>0</v>
      </c>
      <c r="O105" s="103"/>
      <c r="P105" s="104" t="str">
        <f>IF($J105="","",VLOOKUP($J105,'Bảng tổng hợp'!$C$11:$M$20000,10,0))</f>
        <v/>
      </c>
      <c r="Q105" s="105" t="str">
        <f>IF($J105="","",VLOOKUP($J105,'Bảng tổng hợp'!$C$11:$M$20000,11,0))</f>
        <v/>
      </c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ht="18.75" customHeight="1">
      <c r="A106" s="44"/>
      <c r="B106" s="110"/>
      <c r="C106" s="98"/>
      <c r="D106" s="98"/>
      <c r="E106" s="99" t="str">
        <f t="shared" si="4"/>
        <v/>
      </c>
      <c r="F106" s="99" t="str">
        <f t="shared" si="5"/>
        <v/>
      </c>
      <c r="G106" s="99" t="str">
        <f t="shared" si="6"/>
        <v/>
      </c>
      <c r="H106" s="45"/>
      <c r="I106" s="45"/>
      <c r="J106" s="44"/>
      <c r="K106" s="99" t="str">
        <f>IF($J106="","",VLOOKUP($J106,'Bảng tổng hợp'!$C$11:$Q$20000,2,0))</f>
        <v/>
      </c>
      <c r="L106" s="101" t="str">
        <f>IF($J106="","",VLOOKUP($J106,'Bảng tổng hợp'!$C$11:$Q$20000,3,0))</f>
        <v/>
      </c>
      <c r="M106" s="51"/>
      <c r="N106" s="102">
        <f t="shared" si="3"/>
        <v>0</v>
      </c>
      <c r="O106" s="103"/>
      <c r="P106" s="104" t="str">
        <f>IF($J106="","",VLOOKUP($J106,'Bảng tổng hợp'!$C$11:$M$20000,10,0))</f>
        <v/>
      </c>
      <c r="Q106" s="105" t="str">
        <f>IF($J106="","",VLOOKUP($J106,'Bảng tổng hợp'!$C$11:$M$20000,11,0))</f>
        <v/>
      </c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ht="18.75" customHeight="1">
      <c r="A107" s="44"/>
      <c r="B107" s="110"/>
      <c r="C107" s="98"/>
      <c r="D107" s="98"/>
      <c r="E107" s="99" t="str">
        <f t="shared" si="4"/>
        <v/>
      </c>
      <c r="F107" s="99" t="str">
        <f t="shared" si="5"/>
        <v/>
      </c>
      <c r="G107" s="99" t="str">
        <f t="shared" si="6"/>
        <v/>
      </c>
      <c r="H107" s="45"/>
      <c r="I107" s="45"/>
      <c r="J107" s="44"/>
      <c r="K107" s="99" t="str">
        <f>IF($J107="","",VLOOKUP($J107,'Bảng tổng hợp'!$C$11:$Q$20000,2,0))</f>
        <v/>
      </c>
      <c r="L107" s="101" t="str">
        <f>IF($J107="","",VLOOKUP($J107,'Bảng tổng hợp'!$C$11:$Q$20000,3,0))</f>
        <v/>
      </c>
      <c r="M107" s="51"/>
      <c r="N107" s="102">
        <f t="shared" si="3"/>
        <v>0</v>
      </c>
      <c r="O107" s="103"/>
      <c r="P107" s="104" t="str">
        <f>IF($J107="","",VLOOKUP($J107,'Bảng tổng hợp'!$C$11:$M$20000,10,0))</f>
        <v/>
      </c>
      <c r="Q107" s="105" t="str">
        <f>IF($J107="","",VLOOKUP($J107,'Bảng tổng hợp'!$C$11:$M$20000,11,0))</f>
        <v/>
      </c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ht="18.75" customHeight="1">
      <c r="A108" s="44"/>
      <c r="B108" s="110"/>
      <c r="C108" s="98"/>
      <c r="D108" s="98"/>
      <c r="E108" s="99" t="str">
        <f t="shared" si="4"/>
        <v/>
      </c>
      <c r="F108" s="99" t="str">
        <f t="shared" si="5"/>
        <v/>
      </c>
      <c r="G108" s="99" t="str">
        <f t="shared" si="6"/>
        <v/>
      </c>
      <c r="H108" s="45"/>
      <c r="I108" s="45"/>
      <c r="J108" s="44"/>
      <c r="K108" s="99" t="str">
        <f>IF($J108="","",VLOOKUP($J108,'Bảng tổng hợp'!$C$11:$Q$20000,2,0))</f>
        <v/>
      </c>
      <c r="L108" s="101" t="str">
        <f>IF($J108="","",VLOOKUP($J108,'Bảng tổng hợp'!$C$11:$Q$20000,3,0))</f>
        <v/>
      </c>
      <c r="M108" s="51"/>
      <c r="N108" s="102">
        <f t="shared" si="3"/>
        <v>0</v>
      </c>
      <c r="O108" s="103"/>
      <c r="P108" s="104" t="str">
        <f>IF($J108="","",VLOOKUP($J108,'Bảng tổng hợp'!$C$11:$M$20000,10,0))</f>
        <v/>
      </c>
      <c r="Q108" s="105" t="str">
        <f>IF($J108="","",VLOOKUP($J108,'Bảng tổng hợp'!$C$11:$M$20000,11,0))</f>
        <v/>
      </c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ht="18.75" customHeight="1">
      <c r="A109" s="44"/>
      <c r="B109" s="110"/>
      <c r="C109" s="98"/>
      <c r="D109" s="98"/>
      <c r="E109" s="99" t="str">
        <f t="shared" si="4"/>
        <v/>
      </c>
      <c r="F109" s="99" t="str">
        <f t="shared" si="5"/>
        <v/>
      </c>
      <c r="G109" s="99" t="str">
        <f t="shared" si="6"/>
        <v/>
      </c>
      <c r="H109" s="45"/>
      <c r="I109" s="45"/>
      <c r="J109" s="44"/>
      <c r="K109" s="99" t="str">
        <f>IF($J109="","",VLOOKUP($J109,'Bảng tổng hợp'!$C$11:$Q$20000,2,0))</f>
        <v/>
      </c>
      <c r="L109" s="101" t="str">
        <f>IF($J109="","",VLOOKUP($J109,'Bảng tổng hợp'!$C$11:$Q$20000,3,0))</f>
        <v/>
      </c>
      <c r="M109" s="51"/>
      <c r="N109" s="102">
        <f t="shared" si="3"/>
        <v>0</v>
      </c>
      <c r="O109" s="103"/>
      <c r="P109" s="104" t="str">
        <f>IF($J109="","",VLOOKUP($J109,'Bảng tổng hợp'!$C$11:$M$20000,10,0))</f>
        <v/>
      </c>
      <c r="Q109" s="105" t="str">
        <f>IF($J109="","",VLOOKUP($J109,'Bảng tổng hợp'!$C$11:$M$20000,11,0))</f>
        <v/>
      </c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ht="18.75" customHeight="1">
      <c r="A110" s="44"/>
      <c r="B110" s="110"/>
      <c r="C110" s="98"/>
      <c r="D110" s="98"/>
      <c r="E110" s="99" t="str">
        <f t="shared" si="4"/>
        <v/>
      </c>
      <c r="F110" s="99" t="str">
        <f t="shared" si="5"/>
        <v/>
      </c>
      <c r="G110" s="99" t="str">
        <f t="shared" si="6"/>
        <v/>
      </c>
      <c r="H110" s="45"/>
      <c r="I110" s="45"/>
      <c r="J110" s="44"/>
      <c r="K110" s="99" t="str">
        <f>IF($J110="","",VLOOKUP($J110,'Bảng tổng hợp'!$C$11:$Q$20000,2,0))</f>
        <v/>
      </c>
      <c r="L110" s="101" t="str">
        <f>IF($J110="","",VLOOKUP($J110,'Bảng tổng hợp'!$C$11:$Q$20000,3,0))</f>
        <v/>
      </c>
      <c r="M110" s="51"/>
      <c r="N110" s="102">
        <f t="shared" si="3"/>
        <v>0</v>
      </c>
      <c r="O110" s="103"/>
      <c r="P110" s="104" t="str">
        <f>IF($J110="","",VLOOKUP($J110,'Bảng tổng hợp'!$C$11:$M$20000,10,0))</f>
        <v/>
      </c>
      <c r="Q110" s="105" t="str">
        <f>IF($J110="","",VLOOKUP($J110,'Bảng tổng hợp'!$C$11:$M$20000,11,0))</f>
        <v/>
      </c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ht="18.75" customHeight="1">
      <c r="A111" s="44"/>
      <c r="B111" s="110"/>
      <c r="C111" s="98"/>
      <c r="D111" s="98"/>
      <c r="E111" s="99" t="str">
        <f t="shared" si="4"/>
        <v/>
      </c>
      <c r="F111" s="99" t="str">
        <f t="shared" si="5"/>
        <v/>
      </c>
      <c r="G111" s="99" t="str">
        <f t="shared" si="6"/>
        <v/>
      </c>
      <c r="H111" s="45"/>
      <c r="I111" s="45"/>
      <c r="J111" s="44"/>
      <c r="K111" s="99" t="str">
        <f>IF($J111="","",VLOOKUP($J111,'Bảng tổng hợp'!$C$11:$Q$20000,2,0))</f>
        <v/>
      </c>
      <c r="L111" s="101" t="str">
        <f>IF($J111="","",VLOOKUP($J111,'Bảng tổng hợp'!$C$11:$Q$20000,3,0))</f>
        <v/>
      </c>
      <c r="M111" s="51"/>
      <c r="N111" s="102">
        <f t="shared" si="3"/>
        <v>0</v>
      </c>
      <c r="O111" s="103"/>
      <c r="P111" s="104" t="str">
        <f>IF($J111="","",VLOOKUP($J111,'Bảng tổng hợp'!$C$11:$M$20000,10,0))</f>
        <v/>
      </c>
      <c r="Q111" s="105" t="str">
        <f>IF($J111="","",VLOOKUP($J111,'Bảng tổng hợp'!$C$11:$M$20000,11,0))</f>
        <v/>
      </c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ht="18.75" customHeight="1">
      <c r="A112" s="44"/>
      <c r="B112" s="110"/>
      <c r="C112" s="98"/>
      <c r="D112" s="98"/>
      <c r="E112" s="99" t="str">
        <f t="shared" si="4"/>
        <v/>
      </c>
      <c r="F112" s="99" t="str">
        <f t="shared" si="5"/>
        <v/>
      </c>
      <c r="G112" s="99" t="str">
        <f t="shared" si="6"/>
        <v/>
      </c>
      <c r="H112" s="45"/>
      <c r="I112" s="45"/>
      <c r="J112" s="44"/>
      <c r="K112" s="99" t="str">
        <f>IF($J112="","",VLOOKUP($J112,'Bảng tổng hợp'!$C$11:$Q$20000,2,0))</f>
        <v/>
      </c>
      <c r="L112" s="101" t="str">
        <f>IF($J112="","",VLOOKUP($J112,'Bảng tổng hợp'!$C$11:$Q$20000,3,0))</f>
        <v/>
      </c>
      <c r="M112" s="51"/>
      <c r="N112" s="102">
        <f t="shared" si="3"/>
        <v>0</v>
      </c>
      <c r="O112" s="103"/>
      <c r="P112" s="104" t="str">
        <f>IF($J112="","",VLOOKUP($J112,'Bảng tổng hợp'!$C$11:$M$20000,10,0))</f>
        <v/>
      </c>
      <c r="Q112" s="105" t="str">
        <f>IF($J112="","",VLOOKUP($J112,'Bảng tổng hợp'!$C$11:$M$20000,11,0))</f>
        <v/>
      </c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ht="18.75" customHeight="1">
      <c r="A113" s="44"/>
      <c r="B113" s="110"/>
      <c r="C113" s="98"/>
      <c r="D113" s="98"/>
      <c r="E113" s="99" t="str">
        <f t="shared" si="4"/>
        <v/>
      </c>
      <c r="F113" s="99" t="str">
        <f t="shared" si="5"/>
        <v/>
      </c>
      <c r="G113" s="99" t="str">
        <f t="shared" si="6"/>
        <v/>
      </c>
      <c r="H113" s="45"/>
      <c r="I113" s="45"/>
      <c r="J113" s="44"/>
      <c r="K113" s="99" t="str">
        <f>IF($J113="","",VLOOKUP($J113,'Bảng tổng hợp'!$C$11:$Q$20000,2,0))</f>
        <v/>
      </c>
      <c r="L113" s="101" t="str">
        <f>IF($J113="","",VLOOKUP($J113,'Bảng tổng hợp'!$C$11:$Q$20000,3,0))</f>
        <v/>
      </c>
      <c r="M113" s="51"/>
      <c r="N113" s="102">
        <f t="shared" si="3"/>
        <v>0</v>
      </c>
      <c r="O113" s="103"/>
      <c r="P113" s="104" t="str">
        <f>IF($J113="","",VLOOKUP($J113,'Bảng tổng hợp'!$C$11:$M$20000,10,0))</f>
        <v/>
      </c>
      <c r="Q113" s="105" t="str">
        <f>IF($J113="","",VLOOKUP($J113,'Bảng tổng hợp'!$C$11:$M$20000,11,0))</f>
        <v/>
      </c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ht="18.75" customHeight="1">
      <c r="A114" s="44"/>
      <c r="B114" s="110"/>
      <c r="C114" s="98"/>
      <c r="D114" s="98"/>
      <c r="E114" s="99" t="str">
        <f t="shared" si="4"/>
        <v/>
      </c>
      <c r="F114" s="99" t="str">
        <f t="shared" si="5"/>
        <v/>
      </c>
      <c r="G114" s="99" t="str">
        <f t="shared" si="6"/>
        <v/>
      </c>
      <c r="H114" s="45"/>
      <c r="I114" s="45"/>
      <c r="J114" s="44"/>
      <c r="K114" s="99" t="str">
        <f>IF($J114="","",VLOOKUP($J114,'Bảng tổng hợp'!$C$11:$Q$20000,2,0))</f>
        <v/>
      </c>
      <c r="L114" s="101" t="str">
        <f>IF($J114="","",VLOOKUP($J114,'Bảng tổng hợp'!$C$11:$Q$20000,3,0))</f>
        <v/>
      </c>
      <c r="M114" s="51"/>
      <c r="N114" s="102">
        <f t="shared" si="3"/>
        <v>0</v>
      </c>
      <c r="O114" s="103"/>
      <c r="P114" s="104" t="str">
        <f>IF($J114="","",VLOOKUP($J114,'Bảng tổng hợp'!$C$11:$M$20000,10,0))</f>
        <v/>
      </c>
      <c r="Q114" s="105" t="str">
        <f>IF($J114="","",VLOOKUP($J114,'Bảng tổng hợp'!$C$11:$M$20000,11,0))</f>
        <v/>
      </c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ht="18.75" customHeight="1">
      <c r="A115" s="44"/>
      <c r="B115" s="110"/>
      <c r="C115" s="98"/>
      <c r="D115" s="98"/>
      <c r="E115" s="99" t="str">
        <f t="shared" si="4"/>
        <v/>
      </c>
      <c r="F115" s="99" t="str">
        <f t="shared" si="5"/>
        <v/>
      </c>
      <c r="G115" s="99" t="str">
        <f t="shared" si="6"/>
        <v/>
      </c>
      <c r="H115" s="45"/>
      <c r="I115" s="45"/>
      <c r="J115" s="44"/>
      <c r="K115" s="99" t="str">
        <f>IF($J115="","",VLOOKUP($J115,'Bảng tổng hợp'!$C$11:$Q$20000,2,0))</f>
        <v/>
      </c>
      <c r="L115" s="101" t="str">
        <f>IF($J115="","",VLOOKUP($J115,'Bảng tổng hợp'!$C$11:$Q$20000,3,0))</f>
        <v/>
      </c>
      <c r="M115" s="51"/>
      <c r="N115" s="102">
        <f t="shared" si="3"/>
        <v>0</v>
      </c>
      <c r="O115" s="103"/>
      <c r="P115" s="104" t="str">
        <f>IF($J115="","",VLOOKUP($J115,'Bảng tổng hợp'!$C$11:$M$20000,10,0))</f>
        <v/>
      </c>
      <c r="Q115" s="105" t="str">
        <f>IF($J115="","",VLOOKUP($J115,'Bảng tổng hợp'!$C$11:$M$20000,11,0))</f>
        <v/>
      </c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ht="18.75" customHeight="1">
      <c r="A116" s="44"/>
      <c r="B116" s="110"/>
      <c r="C116" s="98"/>
      <c r="D116" s="98"/>
      <c r="E116" s="99" t="str">
        <f t="shared" si="4"/>
        <v/>
      </c>
      <c r="F116" s="99" t="str">
        <f t="shared" si="5"/>
        <v/>
      </c>
      <c r="G116" s="99" t="str">
        <f t="shared" si="6"/>
        <v/>
      </c>
      <c r="H116" s="45"/>
      <c r="I116" s="45"/>
      <c r="J116" s="44"/>
      <c r="K116" s="99" t="str">
        <f>IF($J116="","",VLOOKUP($J116,'Bảng tổng hợp'!$C$11:$Q$20000,2,0))</f>
        <v/>
      </c>
      <c r="L116" s="101" t="str">
        <f>IF($J116="","",VLOOKUP($J116,'Bảng tổng hợp'!$C$11:$Q$20000,3,0))</f>
        <v/>
      </c>
      <c r="M116" s="51"/>
      <c r="N116" s="102">
        <f t="shared" si="3"/>
        <v>0</v>
      </c>
      <c r="O116" s="103"/>
      <c r="P116" s="104" t="str">
        <f>IF($J116="","",VLOOKUP($J116,'Bảng tổng hợp'!$C$11:$M$20000,10,0))</f>
        <v/>
      </c>
      <c r="Q116" s="105" t="str">
        <f>IF($J116="","",VLOOKUP($J116,'Bảng tổng hợp'!$C$11:$M$20000,11,0))</f>
        <v/>
      </c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ht="18.75" customHeight="1">
      <c r="A117" s="44"/>
      <c r="B117" s="110"/>
      <c r="C117" s="98"/>
      <c r="D117" s="98"/>
      <c r="E117" s="99" t="str">
        <f t="shared" si="4"/>
        <v/>
      </c>
      <c r="F117" s="99" t="str">
        <f t="shared" si="5"/>
        <v/>
      </c>
      <c r="G117" s="99" t="str">
        <f t="shared" si="6"/>
        <v/>
      </c>
      <c r="H117" s="45"/>
      <c r="I117" s="45"/>
      <c r="J117" s="44"/>
      <c r="K117" s="99" t="str">
        <f>IF($J117="","",VLOOKUP($J117,'Bảng tổng hợp'!$C$11:$Q$20000,2,0))</f>
        <v/>
      </c>
      <c r="L117" s="101" t="str">
        <f>IF($J117="","",VLOOKUP($J117,'Bảng tổng hợp'!$C$11:$Q$20000,3,0))</f>
        <v/>
      </c>
      <c r="M117" s="51"/>
      <c r="N117" s="102">
        <f t="shared" si="3"/>
        <v>0</v>
      </c>
      <c r="O117" s="103"/>
      <c r="P117" s="104" t="str">
        <f>IF($J117="","",VLOOKUP($J117,'Bảng tổng hợp'!$C$11:$M$20000,10,0))</f>
        <v/>
      </c>
      <c r="Q117" s="105" t="str">
        <f>IF($J117="","",VLOOKUP($J117,'Bảng tổng hợp'!$C$11:$M$20000,11,0))</f>
        <v/>
      </c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ht="18.75" customHeight="1">
      <c r="A118" s="44"/>
      <c r="B118" s="110"/>
      <c r="C118" s="98"/>
      <c r="D118" s="98"/>
      <c r="E118" s="99" t="str">
        <f t="shared" si="4"/>
        <v/>
      </c>
      <c r="F118" s="99" t="str">
        <f t="shared" si="5"/>
        <v/>
      </c>
      <c r="G118" s="99" t="str">
        <f t="shared" si="6"/>
        <v/>
      </c>
      <c r="H118" s="45"/>
      <c r="I118" s="45"/>
      <c r="J118" s="44"/>
      <c r="K118" s="99" t="str">
        <f>IF($J118="","",VLOOKUP($J118,'Bảng tổng hợp'!$C$11:$Q$20000,2,0))</f>
        <v/>
      </c>
      <c r="L118" s="101" t="str">
        <f>IF($J118="","",VLOOKUP($J118,'Bảng tổng hợp'!$C$11:$Q$20000,3,0))</f>
        <v/>
      </c>
      <c r="M118" s="51"/>
      <c r="N118" s="102">
        <f t="shared" si="3"/>
        <v>0</v>
      </c>
      <c r="O118" s="103"/>
      <c r="P118" s="104" t="str">
        <f>IF($J118="","",VLOOKUP($J118,'Bảng tổng hợp'!$C$11:$M$20000,10,0))</f>
        <v/>
      </c>
      <c r="Q118" s="105" t="str">
        <f>IF($J118="","",VLOOKUP($J118,'Bảng tổng hợp'!$C$11:$M$20000,11,0))</f>
        <v/>
      </c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ht="18.75" customHeight="1">
      <c r="A119" s="44"/>
      <c r="B119" s="110"/>
      <c r="C119" s="98"/>
      <c r="D119" s="98"/>
      <c r="E119" s="99" t="str">
        <f t="shared" si="4"/>
        <v/>
      </c>
      <c r="F119" s="99" t="str">
        <f t="shared" si="5"/>
        <v/>
      </c>
      <c r="G119" s="99" t="str">
        <f t="shared" si="6"/>
        <v/>
      </c>
      <c r="H119" s="45"/>
      <c r="I119" s="45"/>
      <c r="J119" s="44"/>
      <c r="K119" s="99" t="str">
        <f>IF($J119="","",VLOOKUP($J119,'Bảng tổng hợp'!$C$11:$Q$20000,2,0))</f>
        <v/>
      </c>
      <c r="L119" s="101" t="str">
        <f>IF($J119="","",VLOOKUP($J119,'Bảng tổng hợp'!$C$11:$Q$20000,3,0))</f>
        <v/>
      </c>
      <c r="M119" s="51"/>
      <c r="N119" s="102">
        <f t="shared" si="3"/>
        <v>0</v>
      </c>
      <c r="O119" s="103"/>
      <c r="P119" s="104" t="str">
        <f>IF($J119="","",VLOOKUP($J119,'Bảng tổng hợp'!$C$11:$M$20000,10,0))</f>
        <v/>
      </c>
      <c r="Q119" s="105" t="str">
        <f>IF($J119="","",VLOOKUP($J119,'Bảng tổng hợp'!$C$11:$M$20000,11,0))</f>
        <v/>
      </c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ht="18.75" customHeight="1">
      <c r="A120" s="44"/>
      <c r="B120" s="110"/>
      <c r="C120" s="98"/>
      <c r="D120" s="98"/>
      <c r="E120" s="99" t="str">
        <f t="shared" si="4"/>
        <v/>
      </c>
      <c r="F120" s="99" t="str">
        <f t="shared" si="5"/>
        <v/>
      </c>
      <c r="G120" s="99" t="str">
        <f t="shared" si="6"/>
        <v/>
      </c>
      <c r="H120" s="45"/>
      <c r="I120" s="45"/>
      <c r="J120" s="44"/>
      <c r="K120" s="99" t="str">
        <f>IF($J120="","",VLOOKUP($J120,'Bảng tổng hợp'!$C$11:$Q$20000,2,0))</f>
        <v/>
      </c>
      <c r="L120" s="101" t="str">
        <f>IF($J120="","",VLOOKUP($J120,'Bảng tổng hợp'!$C$11:$Q$20000,3,0))</f>
        <v/>
      </c>
      <c r="M120" s="51"/>
      <c r="N120" s="102">
        <f t="shared" si="3"/>
        <v>0</v>
      </c>
      <c r="O120" s="103"/>
      <c r="P120" s="104" t="str">
        <f>IF($J120="","",VLOOKUP($J120,'Bảng tổng hợp'!$C$11:$M$20000,10,0))</f>
        <v/>
      </c>
      <c r="Q120" s="105" t="str">
        <f>IF($J120="","",VLOOKUP($J120,'Bảng tổng hợp'!$C$11:$M$20000,11,0))</f>
        <v/>
      </c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ht="18.75" customHeight="1">
      <c r="A121" s="44"/>
      <c r="B121" s="110"/>
      <c r="C121" s="98"/>
      <c r="D121" s="98"/>
      <c r="E121" s="99" t="str">
        <f t="shared" si="4"/>
        <v/>
      </c>
      <c r="F121" s="99" t="str">
        <f t="shared" si="5"/>
        <v/>
      </c>
      <c r="G121" s="99" t="str">
        <f t="shared" si="6"/>
        <v/>
      </c>
      <c r="H121" s="45"/>
      <c r="I121" s="45"/>
      <c r="J121" s="44"/>
      <c r="K121" s="99" t="str">
        <f>IF($J121="","",VLOOKUP($J121,'Bảng tổng hợp'!$C$11:$Q$20000,2,0))</f>
        <v/>
      </c>
      <c r="L121" s="101" t="str">
        <f>IF($J121="","",VLOOKUP($J121,'Bảng tổng hợp'!$C$11:$Q$20000,3,0))</f>
        <v/>
      </c>
      <c r="M121" s="51"/>
      <c r="N121" s="102">
        <f t="shared" si="3"/>
        <v>0</v>
      </c>
      <c r="O121" s="103"/>
      <c r="P121" s="104" t="str">
        <f>IF($J121="","",VLOOKUP($J121,'Bảng tổng hợp'!$C$11:$M$20000,10,0))</f>
        <v/>
      </c>
      <c r="Q121" s="105" t="str">
        <f>IF($J121="","",VLOOKUP($J121,'Bảng tổng hợp'!$C$11:$M$20000,11,0))</f>
        <v/>
      </c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ht="18.75" customHeight="1">
      <c r="A122" s="44"/>
      <c r="B122" s="110"/>
      <c r="C122" s="98"/>
      <c r="D122" s="98"/>
      <c r="E122" s="99" t="str">
        <f t="shared" si="4"/>
        <v/>
      </c>
      <c r="F122" s="99" t="str">
        <f t="shared" si="5"/>
        <v/>
      </c>
      <c r="G122" s="99" t="str">
        <f t="shared" si="6"/>
        <v/>
      </c>
      <c r="H122" s="45"/>
      <c r="I122" s="45"/>
      <c r="J122" s="44"/>
      <c r="K122" s="99" t="str">
        <f>IF($J122="","",VLOOKUP($J122,'Bảng tổng hợp'!$C$11:$Q$20000,2,0))</f>
        <v/>
      </c>
      <c r="L122" s="101" t="str">
        <f>IF($J122="","",VLOOKUP($J122,'Bảng tổng hợp'!$C$11:$Q$20000,3,0))</f>
        <v/>
      </c>
      <c r="M122" s="51"/>
      <c r="N122" s="102">
        <f t="shared" si="3"/>
        <v>0</v>
      </c>
      <c r="O122" s="103"/>
      <c r="P122" s="104" t="str">
        <f>IF($J122="","",VLOOKUP($J122,'Bảng tổng hợp'!$C$11:$M$20000,10,0))</f>
        <v/>
      </c>
      <c r="Q122" s="105" t="str">
        <f>IF($J122="","",VLOOKUP($J122,'Bảng tổng hợp'!$C$11:$M$20000,11,0))</f>
        <v/>
      </c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ht="18.75" customHeight="1">
      <c r="A123" s="44"/>
      <c r="B123" s="110"/>
      <c r="C123" s="98"/>
      <c r="D123" s="98"/>
      <c r="E123" s="99" t="str">
        <f t="shared" si="4"/>
        <v/>
      </c>
      <c r="F123" s="99" t="str">
        <f t="shared" si="5"/>
        <v/>
      </c>
      <c r="G123" s="99" t="str">
        <f t="shared" si="6"/>
        <v/>
      </c>
      <c r="H123" s="45"/>
      <c r="I123" s="45"/>
      <c r="J123" s="44"/>
      <c r="K123" s="99" t="str">
        <f>IF($J123="","",VLOOKUP($J123,'Bảng tổng hợp'!$C$11:$Q$20000,2,0))</f>
        <v/>
      </c>
      <c r="L123" s="101" t="str">
        <f>IF($J123="","",VLOOKUP($J123,'Bảng tổng hợp'!$C$11:$Q$20000,3,0))</f>
        <v/>
      </c>
      <c r="M123" s="51"/>
      <c r="N123" s="102">
        <f t="shared" si="3"/>
        <v>0</v>
      </c>
      <c r="O123" s="103"/>
      <c r="P123" s="104" t="str">
        <f>IF($J123="","",VLOOKUP($J123,'Bảng tổng hợp'!$C$11:$M$20000,10,0))</f>
        <v/>
      </c>
      <c r="Q123" s="105" t="str">
        <f>IF($J123="","",VLOOKUP($J123,'Bảng tổng hợp'!$C$11:$M$20000,11,0))</f>
        <v/>
      </c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ht="18.75" customHeight="1">
      <c r="A124" s="44"/>
      <c r="B124" s="110"/>
      <c r="C124" s="98"/>
      <c r="D124" s="98"/>
      <c r="E124" s="99" t="str">
        <f t="shared" si="4"/>
        <v/>
      </c>
      <c r="F124" s="99" t="str">
        <f t="shared" si="5"/>
        <v/>
      </c>
      <c r="G124" s="99" t="str">
        <f t="shared" si="6"/>
        <v/>
      </c>
      <c r="H124" s="45"/>
      <c r="I124" s="45"/>
      <c r="J124" s="44"/>
      <c r="K124" s="99" t="str">
        <f>IF($J124="","",VLOOKUP($J124,'Bảng tổng hợp'!$C$11:$Q$20000,2,0))</f>
        <v/>
      </c>
      <c r="L124" s="101" t="str">
        <f>IF($J124="","",VLOOKUP($J124,'Bảng tổng hợp'!$C$11:$Q$20000,3,0))</f>
        <v/>
      </c>
      <c r="M124" s="51"/>
      <c r="N124" s="102">
        <f t="shared" si="3"/>
        <v>0</v>
      </c>
      <c r="O124" s="103"/>
      <c r="P124" s="104" t="str">
        <f>IF($J124="","",VLOOKUP($J124,'Bảng tổng hợp'!$C$11:$M$20000,10,0))</f>
        <v/>
      </c>
      <c r="Q124" s="105" t="str">
        <f>IF($J124="","",VLOOKUP($J124,'Bảng tổng hợp'!$C$11:$M$20000,11,0))</f>
        <v/>
      </c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ht="18.75" customHeight="1">
      <c r="A125" s="44"/>
      <c r="B125" s="110"/>
      <c r="C125" s="98"/>
      <c r="D125" s="98"/>
      <c r="E125" s="99" t="str">
        <f t="shared" si="4"/>
        <v/>
      </c>
      <c r="F125" s="99" t="str">
        <f t="shared" si="5"/>
        <v/>
      </c>
      <c r="G125" s="99" t="str">
        <f t="shared" si="6"/>
        <v/>
      </c>
      <c r="H125" s="45"/>
      <c r="I125" s="45"/>
      <c r="J125" s="44"/>
      <c r="K125" s="99" t="str">
        <f>IF($J125="","",VLOOKUP($J125,'Bảng tổng hợp'!$C$11:$Q$20000,2,0))</f>
        <v/>
      </c>
      <c r="L125" s="101" t="str">
        <f>IF($J125="","",VLOOKUP($J125,'Bảng tổng hợp'!$C$11:$Q$20000,3,0))</f>
        <v/>
      </c>
      <c r="M125" s="51"/>
      <c r="N125" s="102">
        <f t="shared" si="3"/>
        <v>0</v>
      </c>
      <c r="O125" s="103"/>
      <c r="P125" s="104" t="str">
        <f>IF($J125="","",VLOOKUP($J125,'Bảng tổng hợp'!$C$11:$M$20000,10,0))</f>
        <v/>
      </c>
      <c r="Q125" s="105" t="str">
        <f>IF($J125="","",VLOOKUP($J125,'Bảng tổng hợp'!$C$11:$M$20000,11,0))</f>
        <v/>
      </c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ht="18.75" customHeight="1">
      <c r="A126" s="44"/>
      <c r="B126" s="110"/>
      <c r="C126" s="98"/>
      <c r="D126" s="98"/>
      <c r="E126" s="99" t="str">
        <f t="shared" si="4"/>
        <v/>
      </c>
      <c r="F126" s="99" t="str">
        <f t="shared" si="5"/>
        <v/>
      </c>
      <c r="G126" s="99" t="str">
        <f t="shared" si="6"/>
        <v/>
      </c>
      <c r="H126" s="45"/>
      <c r="I126" s="45"/>
      <c r="J126" s="44"/>
      <c r="K126" s="99" t="str">
        <f>IF($J126="","",VLOOKUP($J126,'Bảng tổng hợp'!$C$11:$Q$20000,2,0))</f>
        <v/>
      </c>
      <c r="L126" s="101" t="str">
        <f>IF($J126="","",VLOOKUP($J126,'Bảng tổng hợp'!$C$11:$Q$20000,3,0))</f>
        <v/>
      </c>
      <c r="M126" s="51"/>
      <c r="N126" s="102">
        <f t="shared" si="3"/>
        <v>0</v>
      </c>
      <c r="O126" s="103"/>
      <c r="P126" s="104" t="str">
        <f>IF($J126="","",VLOOKUP($J126,'Bảng tổng hợp'!$C$11:$M$20000,10,0))</f>
        <v/>
      </c>
      <c r="Q126" s="105" t="str">
        <f>IF($J126="","",VLOOKUP($J126,'Bảng tổng hợp'!$C$11:$M$20000,11,0))</f>
        <v/>
      </c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ht="18.75" customHeight="1">
      <c r="A127" s="44"/>
      <c r="B127" s="110"/>
      <c r="C127" s="98"/>
      <c r="D127" s="98"/>
      <c r="E127" s="99" t="str">
        <f t="shared" si="4"/>
        <v/>
      </c>
      <c r="F127" s="99" t="str">
        <f t="shared" si="5"/>
        <v/>
      </c>
      <c r="G127" s="99" t="str">
        <f t="shared" si="6"/>
        <v/>
      </c>
      <c r="H127" s="45"/>
      <c r="I127" s="45"/>
      <c r="J127" s="44"/>
      <c r="K127" s="99" t="str">
        <f>IF($J127="","",VLOOKUP($J127,'Bảng tổng hợp'!$C$11:$Q$20000,2,0))</f>
        <v/>
      </c>
      <c r="L127" s="101" t="str">
        <f>IF($J127="","",VLOOKUP($J127,'Bảng tổng hợp'!$C$11:$Q$20000,3,0))</f>
        <v/>
      </c>
      <c r="M127" s="51"/>
      <c r="N127" s="102">
        <f t="shared" si="3"/>
        <v>0</v>
      </c>
      <c r="O127" s="103"/>
      <c r="P127" s="104" t="str">
        <f>IF($J127="","",VLOOKUP($J127,'Bảng tổng hợp'!$C$11:$M$20000,10,0))</f>
        <v/>
      </c>
      <c r="Q127" s="105" t="str">
        <f>IF($J127="","",VLOOKUP($J127,'Bảng tổng hợp'!$C$11:$M$20000,11,0))</f>
        <v/>
      </c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ht="18.75" customHeight="1">
      <c r="A128" s="44"/>
      <c r="B128" s="110"/>
      <c r="C128" s="98"/>
      <c r="D128" s="98"/>
      <c r="E128" s="99" t="str">
        <f t="shared" si="4"/>
        <v/>
      </c>
      <c r="F128" s="99" t="str">
        <f t="shared" si="5"/>
        <v/>
      </c>
      <c r="G128" s="99" t="str">
        <f t="shared" si="6"/>
        <v/>
      </c>
      <c r="H128" s="45"/>
      <c r="I128" s="45"/>
      <c r="J128" s="44"/>
      <c r="K128" s="99" t="str">
        <f>IF($J128="","",VLOOKUP($J128,'Bảng tổng hợp'!$C$11:$Q$20000,2,0))</f>
        <v/>
      </c>
      <c r="L128" s="101" t="str">
        <f>IF($J128="","",VLOOKUP($J128,'Bảng tổng hợp'!$C$11:$Q$20000,3,0))</f>
        <v/>
      </c>
      <c r="M128" s="51"/>
      <c r="N128" s="102">
        <f t="shared" si="3"/>
        <v>0</v>
      </c>
      <c r="O128" s="103"/>
      <c r="P128" s="104" t="str">
        <f>IF($J128="","",VLOOKUP($J128,'Bảng tổng hợp'!$C$11:$M$20000,10,0))</f>
        <v/>
      </c>
      <c r="Q128" s="105" t="str">
        <f>IF($J128="","",VLOOKUP($J128,'Bảng tổng hợp'!$C$11:$M$20000,11,0))</f>
        <v/>
      </c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ht="18.75" customHeight="1">
      <c r="A129" s="44"/>
      <c r="B129" s="110"/>
      <c r="C129" s="98"/>
      <c r="D129" s="98"/>
      <c r="E129" s="99" t="str">
        <f t="shared" si="4"/>
        <v/>
      </c>
      <c r="F129" s="99" t="str">
        <f t="shared" si="5"/>
        <v/>
      </c>
      <c r="G129" s="99" t="str">
        <f t="shared" si="6"/>
        <v/>
      </c>
      <c r="H129" s="45"/>
      <c r="I129" s="45"/>
      <c r="J129" s="44"/>
      <c r="K129" s="99" t="str">
        <f>IF($J129="","",VLOOKUP($J129,'Bảng tổng hợp'!$C$11:$Q$20000,2,0))</f>
        <v/>
      </c>
      <c r="L129" s="101" t="str">
        <f>IF($J129="","",VLOOKUP($J129,'Bảng tổng hợp'!$C$11:$Q$20000,3,0))</f>
        <v/>
      </c>
      <c r="M129" s="51"/>
      <c r="N129" s="102">
        <f t="shared" si="3"/>
        <v>0</v>
      </c>
      <c r="O129" s="103"/>
      <c r="P129" s="104" t="str">
        <f>IF($J129="","",VLOOKUP($J129,'Bảng tổng hợp'!$C$11:$M$20000,10,0))</f>
        <v/>
      </c>
      <c r="Q129" s="105" t="str">
        <f>IF($J129="","",VLOOKUP($J129,'Bảng tổng hợp'!$C$11:$M$20000,11,0))</f>
        <v/>
      </c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ht="18.75" customHeight="1">
      <c r="A130" s="44"/>
      <c r="B130" s="110"/>
      <c r="C130" s="98"/>
      <c r="D130" s="98"/>
      <c r="E130" s="99" t="str">
        <f t="shared" si="4"/>
        <v/>
      </c>
      <c r="F130" s="99" t="str">
        <f t="shared" si="5"/>
        <v/>
      </c>
      <c r="G130" s="99" t="str">
        <f t="shared" si="6"/>
        <v/>
      </c>
      <c r="H130" s="45"/>
      <c r="I130" s="45"/>
      <c r="J130" s="44"/>
      <c r="K130" s="99" t="str">
        <f>IF($J130="","",VLOOKUP($J130,'Bảng tổng hợp'!$C$11:$Q$20000,2,0))</f>
        <v/>
      </c>
      <c r="L130" s="101" t="str">
        <f>IF($J130="","",VLOOKUP($J130,'Bảng tổng hợp'!$C$11:$Q$20000,3,0))</f>
        <v/>
      </c>
      <c r="M130" s="51"/>
      <c r="N130" s="102">
        <f t="shared" si="3"/>
        <v>0</v>
      </c>
      <c r="O130" s="103"/>
      <c r="P130" s="104" t="str">
        <f>IF($J130="","",VLOOKUP($J130,'Bảng tổng hợp'!$C$11:$M$20000,10,0))</f>
        <v/>
      </c>
      <c r="Q130" s="105" t="str">
        <f>IF($J130="","",VLOOKUP($J130,'Bảng tổng hợp'!$C$11:$M$20000,11,0))</f>
        <v/>
      </c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ht="18.75" customHeight="1">
      <c r="A131" s="44"/>
      <c r="B131" s="110"/>
      <c r="C131" s="98"/>
      <c r="D131" s="98"/>
      <c r="E131" s="99" t="str">
        <f t="shared" si="4"/>
        <v/>
      </c>
      <c r="F131" s="99" t="str">
        <f t="shared" si="5"/>
        <v/>
      </c>
      <c r="G131" s="99" t="str">
        <f t="shared" si="6"/>
        <v/>
      </c>
      <c r="H131" s="45"/>
      <c r="I131" s="45"/>
      <c r="J131" s="44"/>
      <c r="K131" s="99" t="str">
        <f>IF($J131="","",VLOOKUP($J131,'Bảng tổng hợp'!$C$11:$Q$20000,2,0))</f>
        <v/>
      </c>
      <c r="L131" s="101" t="str">
        <f>IF($J131="","",VLOOKUP($J131,'Bảng tổng hợp'!$C$11:$Q$20000,3,0))</f>
        <v/>
      </c>
      <c r="M131" s="51"/>
      <c r="N131" s="102">
        <f t="shared" si="3"/>
        <v>0</v>
      </c>
      <c r="O131" s="103"/>
      <c r="P131" s="104" t="str">
        <f>IF($J131="","",VLOOKUP($J131,'Bảng tổng hợp'!$C$11:$M$20000,10,0))</f>
        <v/>
      </c>
      <c r="Q131" s="105" t="str">
        <f>IF($J131="","",VLOOKUP($J131,'Bảng tổng hợp'!$C$11:$M$20000,11,0))</f>
        <v/>
      </c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ht="18.75" customHeight="1">
      <c r="A132" s="44"/>
      <c r="B132" s="110"/>
      <c r="C132" s="98"/>
      <c r="D132" s="98"/>
      <c r="E132" s="99" t="str">
        <f t="shared" si="4"/>
        <v/>
      </c>
      <c r="F132" s="99" t="str">
        <f t="shared" si="5"/>
        <v/>
      </c>
      <c r="G132" s="99" t="str">
        <f t="shared" si="6"/>
        <v/>
      </c>
      <c r="H132" s="45"/>
      <c r="I132" s="45"/>
      <c r="J132" s="44"/>
      <c r="K132" s="99" t="str">
        <f>IF($J132="","",VLOOKUP($J132,'Bảng tổng hợp'!$C$11:$Q$20000,2,0))</f>
        <v/>
      </c>
      <c r="L132" s="101" t="str">
        <f>IF($J132="","",VLOOKUP($J132,'Bảng tổng hợp'!$C$11:$Q$20000,3,0))</f>
        <v/>
      </c>
      <c r="M132" s="51"/>
      <c r="N132" s="102">
        <f t="shared" si="3"/>
        <v>0</v>
      </c>
      <c r="O132" s="103"/>
      <c r="P132" s="104" t="str">
        <f>IF($J132="","",VLOOKUP($J132,'Bảng tổng hợp'!$C$11:$M$20000,10,0))</f>
        <v/>
      </c>
      <c r="Q132" s="105" t="str">
        <f>IF($J132="","",VLOOKUP($J132,'Bảng tổng hợp'!$C$11:$M$20000,11,0))</f>
        <v/>
      </c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ht="18.75" customHeight="1">
      <c r="A133" s="44"/>
      <c r="B133" s="110"/>
      <c r="C133" s="98"/>
      <c r="D133" s="98"/>
      <c r="E133" s="99" t="str">
        <f t="shared" si="4"/>
        <v/>
      </c>
      <c r="F133" s="99" t="str">
        <f t="shared" si="5"/>
        <v/>
      </c>
      <c r="G133" s="99" t="str">
        <f t="shared" si="6"/>
        <v/>
      </c>
      <c r="H133" s="45"/>
      <c r="I133" s="45"/>
      <c r="J133" s="44"/>
      <c r="K133" s="99" t="str">
        <f>IF($J133="","",VLOOKUP($J133,'Bảng tổng hợp'!$C$11:$Q$20000,2,0))</f>
        <v/>
      </c>
      <c r="L133" s="101" t="str">
        <f>IF($J133="","",VLOOKUP($J133,'Bảng tổng hợp'!$C$11:$Q$20000,3,0))</f>
        <v/>
      </c>
      <c r="M133" s="51"/>
      <c r="N133" s="102">
        <f t="shared" si="3"/>
        <v>0</v>
      </c>
      <c r="O133" s="103"/>
      <c r="P133" s="104" t="str">
        <f>IF($J133="","",VLOOKUP($J133,'Bảng tổng hợp'!$C$11:$M$20000,10,0))</f>
        <v/>
      </c>
      <c r="Q133" s="105" t="str">
        <f>IF($J133="","",VLOOKUP($J133,'Bảng tổng hợp'!$C$11:$M$20000,11,0))</f>
        <v/>
      </c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ht="18.75" customHeight="1">
      <c r="A134" s="44"/>
      <c r="B134" s="110"/>
      <c r="C134" s="98"/>
      <c r="D134" s="98"/>
      <c r="E134" s="99" t="str">
        <f t="shared" si="4"/>
        <v/>
      </c>
      <c r="F134" s="99" t="str">
        <f t="shared" si="5"/>
        <v/>
      </c>
      <c r="G134" s="99" t="str">
        <f t="shared" si="6"/>
        <v/>
      </c>
      <c r="H134" s="45"/>
      <c r="I134" s="45"/>
      <c r="J134" s="44"/>
      <c r="K134" s="99" t="str">
        <f>IF($J134="","",VLOOKUP($J134,'Bảng tổng hợp'!$C$11:$Q$20000,2,0))</f>
        <v/>
      </c>
      <c r="L134" s="101" t="str">
        <f>IF($J134="","",VLOOKUP($J134,'Bảng tổng hợp'!$C$11:$Q$20000,3,0))</f>
        <v/>
      </c>
      <c r="M134" s="51"/>
      <c r="N134" s="102">
        <f t="shared" si="3"/>
        <v>0</v>
      </c>
      <c r="O134" s="103"/>
      <c r="P134" s="104" t="str">
        <f>IF($J134="","",VLOOKUP($J134,'Bảng tổng hợp'!$C$11:$M$20000,10,0))</f>
        <v/>
      </c>
      <c r="Q134" s="105" t="str">
        <f>IF($J134="","",VLOOKUP($J134,'Bảng tổng hợp'!$C$11:$M$20000,11,0))</f>
        <v/>
      </c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ht="18.75" customHeight="1">
      <c r="A135" s="44"/>
      <c r="B135" s="110"/>
      <c r="C135" s="98"/>
      <c r="D135" s="98"/>
      <c r="E135" s="99" t="str">
        <f t="shared" si="4"/>
        <v/>
      </c>
      <c r="F135" s="99" t="str">
        <f t="shared" si="5"/>
        <v/>
      </c>
      <c r="G135" s="99" t="str">
        <f t="shared" si="6"/>
        <v/>
      </c>
      <c r="H135" s="45"/>
      <c r="I135" s="45"/>
      <c r="J135" s="44"/>
      <c r="K135" s="99" t="str">
        <f>IF($J135="","",VLOOKUP($J135,'Bảng tổng hợp'!$C$11:$Q$20000,2,0))</f>
        <v/>
      </c>
      <c r="L135" s="101" t="str">
        <f>IF($J135="","",VLOOKUP($J135,'Bảng tổng hợp'!$C$11:$Q$20000,3,0))</f>
        <v/>
      </c>
      <c r="M135" s="51"/>
      <c r="N135" s="102">
        <f t="shared" si="3"/>
        <v>0</v>
      </c>
      <c r="O135" s="103"/>
      <c r="P135" s="104" t="str">
        <f>IF($J135="","",VLOOKUP($J135,'Bảng tổng hợp'!$C$11:$M$20000,10,0))</f>
        <v/>
      </c>
      <c r="Q135" s="105" t="str">
        <f>IF($J135="","",VLOOKUP($J135,'Bảng tổng hợp'!$C$11:$M$20000,11,0))</f>
        <v/>
      </c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ht="18.75" customHeight="1">
      <c r="A136" s="44"/>
      <c r="B136" s="110"/>
      <c r="C136" s="98"/>
      <c r="D136" s="98"/>
      <c r="E136" s="99" t="str">
        <f t="shared" si="4"/>
        <v/>
      </c>
      <c r="F136" s="99" t="str">
        <f t="shared" si="5"/>
        <v/>
      </c>
      <c r="G136" s="99" t="str">
        <f t="shared" si="6"/>
        <v/>
      </c>
      <c r="H136" s="45"/>
      <c r="I136" s="45"/>
      <c r="J136" s="44"/>
      <c r="K136" s="99" t="str">
        <f>IF($J136="","",VLOOKUP($J136,'Bảng tổng hợp'!$C$11:$Q$20000,2,0))</f>
        <v/>
      </c>
      <c r="L136" s="101" t="str">
        <f>IF($J136="","",VLOOKUP($J136,'Bảng tổng hợp'!$C$11:$Q$20000,3,0))</f>
        <v/>
      </c>
      <c r="M136" s="51"/>
      <c r="N136" s="102">
        <f t="shared" si="3"/>
        <v>0</v>
      </c>
      <c r="O136" s="103"/>
      <c r="P136" s="104" t="str">
        <f>IF($J136="","",VLOOKUP($J136,'Bảng tổng hợp'!$C$11:$M$20000,10,0))</f>
        <v/>
      </c>
      <c r="Q136" s="105" t="str">
        <f>IF($J136="","",VLOOKUP($J136,'Bảng tổng hợp'!$C$11:$M$20000,11,0))</f>
        <v/>
      </c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ht="18.75" customHeight="1">
      <c r="A137" s="44"/>
      <c r="B137" s="110"/>
      <c r="C137" s="98"/>
      <c r="D137" s="98"/>
      <c r="E137" s="99" t="str">
        <f t="shared" si="4"/>
        <v/>
      </c>
      <c r="F137" s="99" t="str">
        <f t="shared" si="5"/>
        <v/>
      </c>
      <c r="G137" s="99" t="str">
        <f t="shared" si="6"/>
        <v/>
      </c>
      <c r="H137" s="45"/>
      <c r="I137" s="45"/>
      <c r="J137" s="44"/>
      <c r="K137" s="99" t="str">
        <f>IF($J137="","",VLOOKUP($J137,'Bảng tổng hợp'!$C$11:$Q$20000,2,0))</f>
        <v/>
      </c>
      <c r="L137" s="101" t="str">
        <f>IF($J137="","",VLOOKUP($J137,'Bảng tổng hợp'!$C$11:$Q$20000,3,0))</f>
        <v/>
      </c>
      <c r="M137" s="51"/>
      <c r="N137" s="102">
        <f t="shared" si="3"/>
        <v>0</v>
      </c>
      <c r="O137" s="103"/>
      <c r="P137" s="104" t="str">
        <f>IF($J137="","",VLOOKUP($J137,'Bảng tổng hợp'!$C$11:$M$20000,10,0))</f>
        <v/>
      </c>
      <c r="Q137" s="105" t="str">
        <f>IF($J137="","",VLOOKUP($J137,'Bảng tổng hợp'!$C$11:$M$20000,11,0))</f>
        <v/>
      </c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ht="18.75" customHeight="1">
      <c r="A138" s="44"/>
      <c r="B138" s="110"/>
      <c r="C138" s="98"/>
      <c r="D138" s="98"/>
      <c r="E138" s="99" t="str">
        <f t="shared" si="4"/>
        <v/>
      </c>
      <c r="F138" s="99" t="str">
        <f t="shared" si="5"/>
        <v/>
      </c>
      <c r="G138" s="99" t="str">
        <f t="shared" si="6"/>
        <v/>
      </c>
      <c r="H138" s="45"/>
      <c r="I138" s="45"/>
      <c r="J138" s="44"/>
      <c r="K138" s="99" t="str">
        <f>IF($J138="","",VLOOKUP($J138,'Bảng tổng hợp'!$C$11:$Q$20000,2,0))</f>
        <v/>
      </c>
      <c r="L138" s="101" t="str">
        <f>IF($J138="","",VLOOKUP($J138,'Bảng tổng hợp'!$C$11:$Q$20000,3,0))</f>
        <v/>
      </c>
      <c r="M138" s="51"/>
      <c r="N138" s="102">
        <f t="shared" si="3"/>
        <v>0</v>
      </c>
      <c r="O138" s="103"/>
      <c r="P138" s="104" t="str">
        <f>IF($J138="","",VLOOKUP($J138,'Bảng tổng hợp'!$C$11:$M$20000,10,0))</f>
        <v/>
      </c>
      <c r="Q138" s="105" t="str">
        <f>IF($J138="","",VLOOKUP($J138,'Bảng tổng hợp'!$C$11:$M$20000,11,0))</f>
        <v/>
      </c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ht="18.75" customHeight="1">
      <c r="A139" s="44"/>
      <c r="B139" s="110"/>
      <c r="C139" s="98"/>
      <c r="D139" s="98"/>
      <c r="E139" s="99" t="str">
        <f t="shared" si="4"/>
        <v/>
      </c>
      <c r="F139" s="99" t="str">
        <f t="shared" si="5"/>
        <v/>
      </c>
      <c r="G139" s="99" t="str">
        <f t="shared" si="6"/>
        <v/>
      </c>
      <c r="H139" s="45"/>
      <c r="I139" s="45"/>
      <c r="J139" s="44"/>
      <c r="K139" s="99" t="str">
        <f>IF($J139="","",VLOOKUP($J139,'Bảng tổng hợp'!$C$11:$Q$20000,2,0))</f>
        <v/>
      </c>
      <c r="L139" s="101" t="str">
        <f>IF($J139="","",VLOOKUP($J139,'Bảng tổng hợp'!$C$11:$Q$20000,3,0))</f>
        <v/>
      </c>
      <c r="M139" s="51"/>
      <c r="N139" s="102">
        <f t="shared" si="3"/>
        <v>0</v>
      </c>
      <c r="O139" s="103"/>
      <c r="P139" s="104" t="str">
        <f>IF($J139="","",VLOOKUP($J139,'Bảng tổng hợp'!$C$11:$M$20000,10,0))</f>
        <v/>
      </c>
      <c r="Q139" s="105" t="str">
        <f>IF($J139="","",VLOOKUP($J139,'Bảng tổng hợp'!$C$11:$M$20000,11,0))</f>
        <v/>
      </c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ht="18.75" customHeight="1">
      <c r="A140" s="44"/>
      <c r="B140" s="110"/>
      <c r="C140" s="98"/>
      <c r="D140" s="98"/>
      <c r="E140" s="99" t="str">
        <f t="shared" si="4"/>
        <v/>
      </c>
      <c r="F140" s="99" t="str">
        <f t="shared" si="5"/>
        <v/>
      </c>
      <c r="G140" s="99" t="str">
        <f t="shared" si="6"/>
        <v/>
      </c>
      <c r="H140" s="45"/>
      <c r="I140" s="45"/>
      <c r="J140" s="44"/>
      <c r="K140" s="99" t="str">
        <f>IF($J140="","",VLOOKUP($J140,'Bảng tổng hợp'!$C$11:$Q$20000,2,0))</f>
        <v/>
      </c>
      <c r="L140" s="101" t="str">
        <f>IF($J140="","",VLOOKUP($J140,'Bảng tổng hợp'!$C$11:$Q$20000,3,0))</f>
        <v/>
      </c>
      <c r="M140" s="51"/>
      <c r="N140" s="102">
        <f t="shared" si="3"/>
        <v>0</v>
      </c>
      <c r="O140" s="103"/>
      <c r="P140" s="104" t="str">
        <f>IF($J140="","",VLOOKUP($J140,'Bảng tổng hợp'!$C$11:$M$20000,10,0))</f>
        <v/>
      </c>
      <c r="Q140" s="105" t="str">
        <f>IF($J140="","",VLOOKUP($J140,'Bảng tổng hợp'!$C$11:$M$20000,11,0))</f>
        <v/>
      </c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ht="18.75" customHeight="1">
      <c r="A141" s="44"/>
      <c r="B141" s="110"/>
      <c r="C141" s="98"/>
      <c r="D141" s="98"/>
      <c r="E141" s="99" t="str">
        <f t="shared" si="4"/>
        <v/>
      </c>
      <c r="F141" s="99" t="str">
        <f t="shared" si="5"/>
        <v/>
      </c>
      <c r="G141" s="99" t="str">
        <f t="shared" si="6"/>
        <v/>
      </c>
      <c r="H141" s="45"/>
      <c r="I141" s="45"/>
      <c r="J141" s="44"/>
      <c r="K141" s="99" t="str">
        <f>IF($J141="","",VLOOKUP($J141,'Bảng tổng hợp'!$C$11:$Q$20000,2,0))</f>
        <v/>
      </c>
      <c r="L141" s="101" t="str">
        <f>IF($J141="","",VLOOKUP($J141,'Bảng tổng hợp'!$C$11:$Q$20000,3,0))</f>
        <v/>
      </c>
      <c r="M141" s="51"/>
      <c r="N141" s="102">
        <f t="shared" si="3"/>
        <v>0</v>
      </c>
      <c r="O141" s="103"/>
      <c r="P141" s="104" t="str">
        <f>IF($J141="","",VLOOKUP($J141,'Bảng tổng hợp'!$C$11:$M$20000,10,0))</f>
        <v/>
      </c>
      <c r="Q141" s="105" t="str">
        <f>IF($J141="","",VLOOKUP($J141,'Bảng tổng hợp'!$C$11:$M$20000,11,0))</f>
        <v/>
      </c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ht="18.75" customHeight="1">
      <c r="A142" s="44"/>
      <c r="B142" s="110"/>
      <c r="C142" s="98"/>
      <c r="D142" s="98"/>
      <c r="E142" s="99" t="str">
        <f t="shared" si="4"/>
        <v/>
      </c>
      <c r="F142" s="99" t="str">
        <f t="shared" si="5"/>
        <v/>
      </c>
      <c r="G142" s="99" t="str">
        <f t="shared" si="6"/>
        <v/>
      </c>
      <c r="H142" s="45"/>
      <c r="I142" s="45"/>
      <c r="J142" s="44"/>
      <c r="K142" s="99" t="str">
        <f>IF($J142="","",VLOOKUP($J142,'Bảng tổng hợp'!$C$11:$Q$20000,2,0))</f>
        <v/>
      </c>
      <c r="L142" s="101" t="str">
        <f>IF($J142="","",VLOOKUP($J142,'Bảng tổng hợp'!$C$11:$Q$20000,3,0))</f>
        <v/>
      </c>
      <c r="M142" s="51"/>
      <c r="N142" s="102">
        <f t="shared" si="3"/>
        <v>0</v>
      </c>
      <c r="O142" s="103"/>
      <c r="P142" s="104" t="str">
        <f>IF($J142="","",VLOOKUP($J142,'Bảng tổng hợp'!$C$11:$M$20000,10,0))</f>
        <v/>
      </c>
      <c r="Q142" s="105" t="str">
        <f>IF($J142="","",VLOOKUP($J142,'Bảng tổng hợp'!$C$11:$M$20000,11,0))</f>
        <v/>
      </c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ht="18.75" customHeight="1">
      <c r="A143" s="44"/>
      <c r="B143" s="110"/>
      <c r="C143" s="98"/>
      <c r="D143" s="98"/>
      <c r="E143" s="99" t="str">
        <f t="shared" si="4"/>
        <v/>
      </c>
      <c r="F143" s="99" t="str">
        <f t="shared" si="5"/>
        <v/>
      </c>
      <c r="G143" s="99" t="str">
        <f t="shared" si="6"/>
        <v/>
      </c>
      <c r="H143" s="45"/>
      <c r="I143" s="45"/>
      <c r="J143" s="44"/>
      <c r="K143" s="99" t="str">
        <f>IF($J143="","",VLOOKUP($J143,'Bảng tổng hợp'!$C$11:$Q$20000,2,0))</f>
        <v/>
      </c>
      <c r="L143" s="101" t="str">
        <f>IF($J143="","",VLOOKUP($J143,'Bảng tổng hợp'!$C$11:$Q$20000,3,0))</f>
        <v/>
      </c>
      <c r="M143" s="51"/>
      <c r="N143" s="102">
        <f t="shared" si="3"/>
        <v>0</v>
      </c>
      <c r="O143" s="103"/>
      <c r="P143" s="104" t="str">
        <f>IF($J143="","",VLOOKUP($J143,'Bảng tổng hợp'!$C$11:$M$20000,10,0))</f>
        <v/>
      </c>
      <c r="Q143" s="105" t="str">
        <f>IF($J143="","",VLOOKUP($J143,'Bảng tổng hợp'!$C$11:$M$20000,11,0))</f>
        <v/>
      </c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ht="18.75" customHeight="1">
      <c r="A144" s="44"/>
      <c r="B144" s="110"/>
      <c r="C144" s="98"/>
      <c r="D144" s="98"/>
      <c r="E144" s="99" t="str">
        <f t="shared" si="4"/>
        <v/>
      </c>
      <c r="F144" s="99" t="str">
        <f t="shared" si="5"/>
        <v/>
      </c>
      <c r="G144" s="99" t="str">
        <f t="shared" si="6"/>
        <v/>
      </c>
      <c r="H144" s="45"/>
      <c r="I144" s="45"/>
      <c r="J144" s="44"/>
      <c r="K144" s="99" t="str">
        <f>IF($J144="","",VLOOKUP($J144,'Bảng tổng hợp'!$C$11:$Q$20000,2,0))</f>
        <v/>
      </c>
      <c r="L144" s="101" t="str">
        <f>IF($J144="","",VLOOKUP($J144,'Bảng tổng hợp'!$C$11:$Q$20000,3,0))</f>
        <v/>
      </c>
      <c r="M144" s="51"/>
      <c r="N144" s="102">
        <f t="shared" si="3"/>
        <v>0</v>
      </c>
      <c r="O144" s="103"/>
      <c r="P144" s="104" t="str">
        <f>IF($J144="","",VLOOKUP($J144,'Bảng tổng hợp'!$C$11:$M$20000,10,0))</f>
        <v/>
      </c>
      <c r="Q144" s="105" t="str">
        <f>IF($J144="","",VLOOKUP($J144,'Bảng tổng hợp'!$C$11:$M$20000,11,0))</f>
        <v/>
      </c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ht="18.75" customHeight="1">
      <c r="A145" s="44"/>
      <c r="B145" s="110"/>
      <c r="C145" s="98"/>
      <c r="D145" s="98"/>
      <c r="E145" s="99" t="str">
        <f t="shared" si="4"/>
        <v/>
      </c>
      <c r="F145" s="99" t="str">
        <f t="shared" si="5"/>
        <v/>
      </c>
      <c r="G145" s="99" t="str">
        <f t="shared" si="6"/>
        <v/>
      </c>
      <c r="H145" s="45"/>
      <c r="I145" s="45"/>
      <c r="J145" s="44"/>
      <c r="K145" s="99" t="str">
        <f>IF($J145="","",VLOOKUP($J145,'Bảng tổng hợp'!$C$11:$Q$20000,2,0))</f>
        <v/>
      </c>
      <c r="L145" s="101" t="str">
        <f>IF($J145="","",VLOOKUP($J145,'Bảng tổng hợp'!$C$11:$Q$20000,3,0))</f>
        <v/>
      </c>
      <c r="M145" s="51"/>
      <c r="N145" s="102">
        <f t="shared" si="3"/>
        <v>0</v>
      </c>
      <c r="O145" s="103"/>
      <c r="P145" s="104" t="str">
        <f>IF($J145="","",VLOOKUP($J145,'Bảng tổng hợp'!$C$11:$M$20000,10,0))</f>
        <v/>
      </c>
      <c r="Q145" s="105" t="str">
        <f>IF($J145="","",VLOOKUP($J145,'Bảng tổng hợp'!$C$11:$M$20000,11,0))</f>
        <v/>
      </c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ht="18.75" customHeight="1">
      <c r="A146" s="44"/>
      <c r="B146" s="110"/>
      <c r="C146" s="98"/>
      <c r="D146" s="98"/>
      <c r="E146" s="99" t="str">
        <f t="shared" si="4"/>
        <v/>
      </c>
      <c r="F146" s="99" t="str">
        <f t="shared" si="5"/>
        <v/>
      </c>
      <c r="G146" s="99" t="str">
        <f t="shared" si="6"/>
        <v/>
      </c>
      <c r="H146" s="45"/>
      <c r="I146" s="45"/>
      <c r="J146" s="44"/>
      <c r="K146" s="99" t="str">
        <f>IF($J146="","",VLOOKUP($J146,'Bảng tổng hợp'!$C$11:$Q$20000,2,0))</f>
        <v/>
      </c>
      <c r="L146" s="101" t="str">
        <f>IF($J146="","",VLOOKUP($J146,'Bảng tổng hợp'!$C$11:$Q$20000,3,0))</f>
        <v/>
      </c>
      <c r="M146" s="51"/>
      <c r="N146" s="102">
        <f t="shared" si="3"/>
        <v>0</v>
      </c>
      <c r="O146" s="103"/>
      <c r="P146" s="104" t="str">
        <f>IF($J146="","",VLOOKUP($J146,'Bảng tổng hợp'!$C$11:$M$20000,10,0))</f>
        <v/>
      </c>
      <c r="Q146" s="105" t="str">
        <f>IF($J146="","",VLOOKUP($J146,'Bảng tổng hợp'!$C$11:$M$20000,11,0))</f>
        <v/>
      </c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ht="18.75" customHeight="1">
      <c r="A147" s="44"/>
      <c r="B147" s="110"/>
      <c r="C147" s="98"/>
      <c r="D147" s="98"/>
      <c r="E147" s="99" t="str">
        <f t="shared" si="4"/>
        <v/>
      </c>
      <c r="F147" s="99" t="str">
        <f t="shared" si="5"/>
        <v/>
      </c>
      <c r="G147" s="99" t="str">
        <f t="shared" si="6"/>
        <v/>
      </c>
      <c r="H147" s="45"/>
      <c r="I147" s="45"/>
      <c r="J147" s="44"/>
      <c r="K147" s="99" t="str">
        <f>IF($J147="","",VLOOKUP($J147,'Bảng tổng hợp'!$C$11:$Q$20000,2,0))</f>
        <v/>
      </c>
      <c r="L147" s="101" t="str">
        <f>IF($J147="","",VLOOKUP($J147,'Bảng tổng hợp'!$C$11:$Q$20000,3,0))</f>
        <v/>
      </c>
      <c r="M147" s="51"/>
      <c r="N147" s="102">
        <f t="shared" si="3"/>
        <v>0</v>
      </c>
      <c r="O147" s="103"/>
      <c r="P147" s="104" t="str">
        <f>IF($J147="","",VLOOKUP($J147,'Bảng tổng hợp'!$C$11:$M$20000,10,0))</f>
        <v/>
      </c>
      <c r="Q147" s="105" t="str">
        <f>IF($J147="","",VLOOKUP($J147,'Bảng tổng hợp'!$C$11:$M$20000,11,0))</f>
        <v/>
      </c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ht="18.75" customHeight="1">
      <c r="A148" s="44"/>
      <c r="B148" s="110"/>
      <c r="C148" s="98"/>
      <c r="D148" s="98"/>
      <c r="E148" s="99" t="str">
        <f t="shared" si="4"/>
        <v/>
      </c>
      <c r="F148" s="99" t="str">
        <f t="shared" si="5"/>
        <v/>
      </c>
      <c r="G148" s="99" t="str">
        <f t="shared" si="6"/>
        <v/>
      </c>
      <c r="H148" s="45"/>
      <c r="I148" s="45"/>
      <c r="J148" s="44"/>
      <c r="K148" s="99" t="str">
        <f>IF($J148="","",VLOOKUP($J148,'Bảng tổng hợp'!$C$11:$Q$20000,2,0))</f>
        <v/>
      </c>
      <c r="L148" s="101" t="str">
        <f>IF($J148="","",VLOOKUP($J148,'Bảng tổng hợp'!$C$11:$Q$20000,3,0))</f>
        <v/>
      </c>
      <c r="M148" s="51"/>
      <c r="N148" s="102">
        <f t="shared" si="3"/>
        <v>0</v>
      </c>
      <c r="O148" s="103"/>
      <c r="P148" s="104" t="str">
        <f>IF($J148="","",VLOOKUP($J148,'Bảng tổng hợp'!$C$11:$M$20000,10,0))</f>
        <v/>
      </c>
      <c r="Q148" s="105" t="str">
        <f>IF($J148="","",VLOOKUP($J148,'Bảng tổng hợp'!$C$11:$M$20000,11,0))</f>
        <v/>
      </c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ht="18.75" customHeight="1">
      <c r="A149" s="44"/>
      <c r="B149" s="110"/>
      <c r="C149" s="98"/>
      <c r="D149" s="98"/>
      <c r="E149" s="99" t="str">
        <f t="shared" si="4"/>
        <v/>
      </c>
      <c r="F149" s="99" t="str">
        <f t="shared" si="5"/>
        <v/>
      </c>
      <c r="G149" s="99" t="str">
        <f t="shared" si="6"/>
        <v/>
      </c>
      <c r="H149" s="45"/>
      <c r="I149" s="45"/>
      <c r="J149" s="44"/>
      <c r="K149" s="99" t="str">
        <f>IF($J149="","",VLOOKUP($J149,'Bảng tổng hợp'!$C$11:$Q$20000,2,0))</f>
        <v/>
      </c>
      <c r="L149" s="101" t="str">
        <f>IF($J149="","",VLOOKUP($J149,'Bảng tổng hợp'!$C$11:$Q$20000,3,0))</f>
        <v/>
      </c>
      <c r="M149" s="51"/>
      <c r="N149" s="102">
        <f t="shared" si="3"/>
        <v>0</v>
      </c>
      <c r="O149" s="103"/>
      <c r="P149" s="104" t="str">
        <f>IF($J149="","",VLOOKUP($J149,'Bảng tổng hợp'!$C$11:$M$20000,10,0))</f>
        <v/>
      </c>
      <c r="Q149" s="105" t="str">
        <f>IF($J149="","",VLOOKUP($J149,'Bảng tổng hợp'!$C$11:$M$20000,11,0))</f>
        <v/>
      </c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ht="18.75" customHeight="1">
      <c r="A150" s="44"/>
      <c r="B150" s="110"/>
      <c r="C150" s="98"/>
      <c r="D150" s="98"/>
      <c r="E150" s="99" t="str">
        <f t="shared" si="4"/>
        <v/>
      </c>
      <c r="F150" s="99" t="str">
        <f t="shared" si="5"/>
        <v/>
      </c>
      <c r="G150" s="99" t="str">
        <f t="shared" si="6"/>
        <v/>
      </c>
      <c r="H150" s="45"/>
      <c r="I150" s="45"/>
      <c r="J150" s="44"/>
      <c r="K150" s="99" t="str">
        <f>IF($J150="","",VLOOKUP($J150,'Bảng tổng hợp'!$C$11:$Q$20000,2,0))</f>
        <v/>
      </c>
      <c r="L150" s="101" t="str">
        <f>IF($J150="","",VLOOKUP($J150,'Bảng tổng hợp'!$C$11:$Q$20000,3,0))</f>
        <v/>
      </c>
      <c r="M150" s="51"/>
      <c r="N150" s="102">
        <f t="shared" si="3"/>
        <v>0</v>
      </c>
      <c r="O150" s="103"/>
      <c r="P150" s="104" t="str">
        <f>IF($J150="","",VLOOKUP($J150,'Bảng tổng hợp'!$C$11:$M$20000,10,0))</f>
        <v/>
      </c>
      <c r="Q150" s="105" t="str">
        <f>IF($J150="","",VLOOKUP($J150,'Bảng tổng hợp'!$C$11:$M$20000,11,0))</f>
        <v/>
      </c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ht="18.75" customHeight="1">
      <c r="A151" s="44"/>
      <c r="B151" s="110"/>
      <c r="C151" s="98"/>
      <c r="D151" s="98"/>
      <c r="E151" s="99" t="str">
        <f t="shared" si="4"/>
        <v/>
      </c>
      <c r="F151" s="99" t="str">
        <f t="shared" si="5"/>
        <v/>
      </c>
      <c r="G151" s="99" t="str">
        <f t="shared" si="6"/>
        <v/>
      </c>
      <c r="H151" s="45"/>
      <c r="I151" s="45"/>
      <c r="J151" s="44"/>
      <c r="K151" s="99" t="str">
        <f>IF($J151="","",VLOOKUP($J151,'Bảng tổng hợp'!$C$11:$Q$20000,2,0))</f>
        <v/>
      </c>
      <c r="L151" s="101" t="str">
        <f>IF($J151="","",VLOOKUP($J151,'Bảng tổng hợp'!$C$11:$Q$20000,3,0))</f>
        <v/>
      </c>
      <c r="M151" s="51"/>
      <c r="N151" s="102">
        <f t="shared" si="3"/>
        <v>0</v>
      </c>
      <c r="O151" s="103"/>
      <c r="P151" s="104" t="str">
        <f>IF($J151="","",VLOOKUP($J151,'Bảng tổng hợp'!$C$11:$M$20000,10,0))</f>
        <v/>
      </c>
      <c r="Q151" s="105" t="str">
        <f>IF($J151="","",VLOOKUP($J151,'Bảng tổng hợp'!$C$11:$M$20000,11,0))</f>
        <v/>
      </c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ht="18.75" customHeight="1">
      <c r="A152" s="44"/>
      <c r="B152" s="110"/>
      <c r="C152" s="98"/>
      <c r="D152" s="98"/>
      <c r="E152" s="99" t="str">
        <f t="shared" si="4"/>
        <v/>
      </c>
      <c r="F152" s="99" t="str">
        <f t="shared" si="5"/>
        <v/>
      </c>
      <c r="G152" s="99" t="str">
        <f t="shared" si="6"/>
        <v/>
      </c>
      <c r="H152" s="45"/>
      <c r="I152" s="45"/>
      <c r="J152" s="44"/>
      <c r="K152" s="99" t="str">
        <f>IF($J152="","",VLOOKUP($J152,'Bảng tổng hợp'!$C$11:$Q$20000,2,0))</f>
        <v/>
      </c>
      <c r="L152" s="101" t="str">
        <f>IF($J152="","",VLOOKUP($J152,'Bảng tổng hợp'!$C$11:$Q$20000,3,0))</f>
        <v/>
      </c>
      <c r="M152" s="51"/>
      <c r="N152" s="102">
        <f t="shared" si="3"/>
        <v>0</v>
      </c>
      <c r="O152" s="103"/>
      <c r="P152" s="104" t="str">
        <f>IF($J152="","",VLOOKUP($J152,'Bảng tổng hợp'!$C$11:$M$20000,10,0))</f>
        <v/>
      </c>
      <c r="Q152" s="105" t="str">
        <f>IF($J152="","",VLOOKUP($J152,'Bảng tổng hợp'!$C$11:$M$20000,11,0))</f>
        <v/>
      </c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ht="18.75" customHeight="1">
      <c r="A153" s="44"/>
      <c r="B153" s="110"/>
      <c r="C153" s="98"/>
      <c r="D153" s="98"/>
      <c r="E153" s="99" t="str">
        <f t="shared" si="4"/>
        <v/>
      </c>
      <c r="F153" s="99" t="str">
        <f t="shared" si="5"/>
        <v/>
      </c>
      <c r="G153" s="99" t="str">
        <f t="shared" si="6"/>
        <v/>
      </c>
      <c r="H153" s="45"/>
      <c r="I153" s="45"/>
      <c r="J153" s="44"/>
      <c r="K153" s="99" t="str">
        <f>IF($J153="","",VLOOKUP($J153,'Bảng tổng hợp'!$C$11:$Q$20000,2,0))</f>
        <v/>
      </c>
      <c r="L153" s="101" t="str">
        <f>IF($J153="","",VLOOKUP($J153,'Bảng tổng hợp'!$C$11:$Q$20000,3,0))</f>
        <v/>
      </c>
      <c r="M153" s="51"/>
      <c r="N153" s="102">
        <f t="shared" si="3"/>
        <v>0</v>
      </c>
      <c r="O153" s="103"/>
      <c r="P153" s="104" t="str">
        <f>IF($J153="","",VLOOKUP($J153,'Bảng tổng hợp'!$C$11:$M$20000,10,0))</f>
        <v/>
      </c>
      <c r="Q153" s="105" t="str">
        <f>IF($J153="","",VLOOKUP($J153,'Bảng tổng hợp'!$C$11:$M$20000,11,0))</f>
        <v/>
      </c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ht="18.75" customHeight="1">
      <c r="A154" s="44"/>
      <c r="B154" s="110"/>
      <c r="C154" s="98"/>
      <c r="D154" s="98"/>
      <c r="E154" s="99" t="str">
        <f t="shared" si="4"/>
        <v/>
      </c>
      <c r="F154" s="99" t="str">
        <f t="shared" si="5"/>
        <v/>
      </c>
      <c r="G154" s="99" t="str">
        <f t="shared" si="6"/>
        <v/>
      </c>
      <c r="H154" s="45"/>
      <c r="I154" s="45"/>
      <c r="J154" s="44"/>
      <c r="K154" s="99" t="str">
        <f>IF($J154="","",VLOOKUP($J154,'Bảng tổng hợp'!$C$11:$Q$20000,2,0))</f>
        <v/>
      </c>
      <c r="L154" s="101" t="str">
        <f>IF($J154="","",VLOOKUP($J154,'Bảng tổng hợp'!$C$11:$Q$20000,3,0))</f>
        <v/>
      </c>
      <c r="M154" s="51"/>
      <c r="N154" s="102">
        <f t="shared" si="3"/>
        <v>0</v>
      </c>
      <c r="O154" s="103"/>
      <c r="P154" s="104" t="str">
        <f>IF($J154="","",VLOOKUP($J154,'Bảng tổng hợp'!$C$11:$M$20000,10,0))</f>
        <v/>
      </c>
      <c r="Q154" s="105" t="str">
        <f>IF($J154="","",VLOOKUP($J154,'Bảng tổng hợp'!$C$11:$M$20000,11,0))</f>
        <v/>
      </c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ht="18.75" customHeight="1">
      <c r="A155" s="44"/>
      <c r="B155" s="110"/>
      <c r="C155" s="98"/>
      <c r="D155" s="98"/>
      <c r="E155" s="99" t="str">
        <f t="shared" si="4"/>
        <v/>
      </c>
      <c r="F155" s="99" t="str">
        <f t="shared" si="5"/>
        <v/>
      </c>
      <c r="G155" s="99" t="str">
        <f t="shared" si="6"/>
        <v/>
      </c>
      <c r="H155" s="45"/>
      <c r="I155" s="45"/>
      <c r="J155" s="44"/>
      <c r="K155" s="99" t="str">
        <f>IF($J155="","",VLOOKUP($J155,'Bảng tổng hợp'!$C$11:$Q$20000,2,0))</f>
        <v/>
      </c>
      <c r="L155" s="101" t="str">
        <f>IF($J155="","",VLOOKUP($J155,'Bảng tổng hợp'!$C$11:$Q$20000,3,0))</f>
        <v/>
      </c>
      <c r="M155" s="51"/>
      <c r="N155" s="102">
        <f t="shared" si="3"/>
        <v>0</v>
      </c>
      <c r="O155" s="103"/>
      <c r="P155" s="104" t="str">
        <f>IF($J155="","",VLOOKUP($J155,'Bảng tổng hợp'!$C$11:$M$20000,10,0))</f>
        <v/>
      </c>
      <c r="Q155" s="105" t="str">
        <f>IF($J155="","",VLOOKUP($J155,'Bảng tổng hợp'!$C$11:$M$20000,11,0))</f>
        <v/>
      </c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ht="18.75" customHeight="1">
      <c r="A156" s="44"/>
      <c r="B156" s="110"/>
      <c r="C156" s="98"/>
      <c r="D156" s="98"/>
      <c r="E156" s="99" t="str">
        <f t="shared" si="4"/>
        <v/>
      </c>
      <c r="F156" s="99" t="str">
        <f t="shared" si="5"/>
        <v/>
      </c>
      <c r="G156" s="99" t="str">
        <f t="shared" si="6"/>
        <v/>
      </c>
      <c r="H156" s="45"/>
      <c r="I156" s="45"/>
      <c r="J156" s="44"/>
      <c r="K156" s="99" t="str">
        <f>IF($J156="","",VLOOKUP($J156,'Bảng tổng hợp'!$C$11:$Q$20000,2,0))</f>
        <v/>
      </c>
      <c r="L156" s="101" t="str">
        <f>IF($J156="","",VLOOKUP($J156,'Bảng tổng hợp'!$C$11:$Q$20000,3,0))</f>
        <v/>
      </c>
      <c r="M156" s="51"/>
      <c r="N156" s="102">
        <f t="shared" si="3"/>
        <v>0</v>
      </c>
      <c r="O156" s="103"/>
      <c r="P156" s="104" t="str">
        <f>IF($J156="","",VLOOKUP($J156,'Bảng tổng hợp'!$C$11:$M$20000,10,0))</f>
        <v/>
      </c>
      <c r="Q156" s="105" t="str">
        <f>IF($J156="","",VLOOKUP($J156,'Bảng tổng hợp'!$C$11:$M$20000,11,0))</f>
        <v/>
      </c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ht="18.75" customHeight="1">
      <c r="A157" s="44"/>
      <c r="B157" s="110"/>
      <c r="C157" s="98"/>
      <c r="D157" s="98"/>
      <c r="E157" s="99" t="str">
        <f t="shared" si="4"/>
        <v/>
      </c>
      <c r="F157" s="99" t="str">
        <f t="shared" si="5"/>
        <v/>
      </c>
      <c r="G157" s="99" t="str">
        <f t="shared" si="6"/>
        <v/>
      </c>
      <c r="H157" s="45"/>
      <c r="I157" s="45"/>
      <c r="J157" s="44"/>
      <c r="K157" s="99" t="str">
        <f>IF($J157="","",VLOOKUP($J157,'Bảng tổng hợp'!$C$11:$Q$20000,2,0))</f>
        <v/>
      </c>
      <c r="L157" s="101" t="str">
        <f>IF($J157="","",VLOOKUP($J157,'Bảng tổng hợp'!$C$11:$Q$20000,3,0))</f>
        <v/>
      </c>
      <c r="M157" s="51"/>
      <c r="N157" s="102">
        <f t="shared" si="3"/>
        <v>0</v>
      </c>
      <c r="O157" s="103"/>
      <c r="P157" s="104" t="str">
        <f>IF($J157="","",VLOOKUP($J157,'Bảng tổng hợp'!$C$11:$M$20000,10,0))</f>
        <v/>
      </c>
      <c r="Q157" s="105" t="str">
        <f>IF($J157="","",VLOOKUP($J157,'Bảng tổng hợp'!$C$11:$M$20000,11,0))</f>
        <v/>
      </c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ht="18.75" customHeight="1">
      <c r="A158" s="44"/>
      <c r="B158" s="110"/>
      <c r="C158" s="98"/>
      <c r="D158" s="98"/>
      <c r="E158" s="99" t="str">
        <f t="shared" si="4"/>
        <v/>
      </c>
      <c r="F158" s="99" t="str">
        <f t="shared" si="5"/>
        <v/>
      </c>
      <c r="G158" s="99" t="str">
        <f t="shared" si="6"/>
        <v/>
      </c>
      <c r="H158" s="45"/>
      <c r="I158" s="45"/>
      <c r="J158" s="44"/>
      <c r="K158" s="99" t="str">
        <f>IF($J158="","",VLOOKUP($J158,'Bảng tổng hợp'!$C$11:$Q$20000,2,0))</f>
        <v/>
      </c>
      <c r="L158" s="101" t="str">
        <f>IF($J158="","",VLOOKUP($J158,'Bảng tổng hợp'!$C$11:$Q$20000,3,0))</f>
        <v/>
      </c>
      <c r="M158" s="51"/>
      <c r="N158" s="102">
        <f t="shared" si="3"/>
        <v>0</v>
      </c>
      <c r="O158" s="103"/>
      <c r="P158" s="104" t="str">
        <f>IF($J158="","",VLOOKUP($J158,'Bảng tổng hợp'!$C$11:$M$20000,10,0))</f>
        <v/>
      </c>
      <c r="Q158" s="105" t="str">
        <f>IF($J158="","",VLOOKUP($J158,'Bảng tổng hợp'!$C$11:$M$20000,11,0))</f>
        <v/>
      </c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ht="18.75" customHeight="1">
      <c r="A159" s="44"/>
      <c r="B159" s="110"/>
      <c r="C159" s="98"/>
      <c r="D159" s="98"/>
      <c r="E159" s="99" t="str">
        <f t="shared" si="4"/>
        <v/>
      </c>
      <c r="F159" s="99" t="str">
        <f t="shared" si="5"/>
        <v/>
      </c>
      <c r="G159" s="99" t="str">
        <f t="shared" si="6"/>
        <v/>
      </c>
      <c r="H159" s="45"/>
      <c r="I159" s="45"/>
      <c r="J159" s="44"/>
      <c r="K159" s="99" t="str">
        <f>IF($J159="","",VLOOKUP($J159,'Bảng tổng hợp'!$C$11:$Q$20000,2,0))</f>
        <v/>
      </c>
      <c r="L159" s="101" t="str">
        <f>IF($J159="","",VLOOKUP($J159,'Bảng tổng hợp'!$C$11:$Q$20000,3,0))</f>
        <v/>
      </c>
      <c r="M159" s="51"/>
      <c r="N159" s="102">
        <f t="shared" si="3"/>
        <v>0</v>
      </c>
      <c r="O159" s="103"/>
      <c r="P159" s="104" t="str">
        <f>IF($J159="","",VLOOKUP($J159,'Bảng tổng hợp'!$C$11:$M$20000,10,0))</f>
        <v/>
      </c>
      <c r="Q159" s="105" t="str">
        <f>IF($J159="","",VLOOKUP($J159,'Bảng tổng hợp'!$C$11:$M$20000,11,0))</f>
        <v/>
      </c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ht="18.75" customHeight="1">
      <c r="A160" s="44"/>
      <c r="B160" s="110"/>
      <c r="C160" s="98"/>
      <c r="D160" s="98"/>
      <c r="E160" s="99" t="str">
        <f t="shared" si="4"/>
        <v/>
      </c>
      <c r="F160" s="99" t="str">
        <f t="shared" si="5"/>
        <v/>
      </c>
      <c r="G160" s="99" t="str">
        <f t="shared" si="6"/>
        <v/>
      </c>
      <c r="H160" s="45"/>
      <c r="I160" s="45"/>
      <c r="J160" s="44"/>
      <c r="K160" s="99" t="str">
        <f>IF($J160="","",VLOOKUP($J160,'Bảng tổng hợp'!$C$11:$Q$20000,2,0))</f>
        <v/>
      </c>
      <c r="L160" s="101" t="str">
        <f>IF($J160="","",VLOOKUP($J160,'Bảng tổng hợp'!$C$11:$Q$20000,3,0))</f>
        <v/>
      </c>
      <c r="M160" s="51"/>
      <c r="N160" s="102">
        <f t="shared" si="3"/>
        <v>0</v>
      </c>
      <c r="O160" s="103"/>
      <c r="P160" s="104" t="str">
        <f>IF($J160="","",VLOOKUP($J160,'Bảng tổng hợp'!$C$11:$M$20000,10,0))</f>
        <v/>
      </c>
      <c r="Q160" s="105" t="str">
        <f>IF($J160="","",VLOOKUP($J160,'Bảng tổng hợp'!$C$11:$M$20000,11,0))</f>
        <v/>
      </c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ht="18.75" customHeight="1">
      <c r="A161" s="44"/>
      <c r="B161" s="110"/>
      <c r="C161" s="98"/>
      <c r="D161" s="98"/>
      <c r="E161" s="99" t="str">
        <f t="shared" si="4"/>
        <v/>
      </c>
      <c r="F161" s="99" t="str">
        <f t="shared" si="5"/>
        <v/>
      </c>
      <c r="G161" s="99" t="str">
        <f t="shared" si="6"/>
        <v/>
      </c>
      <c r="H161" s="45"/>
      <c r="I161" s="45"/>
      <c r="J161" s="44"/>
      <c r="K161" s="99" t="str">
        <f>IF($J161="","",VLOOKUP($J161,'Bảng tổng hợp'!$C$11:$Q$20000,2,0))</f>
        <v/>
      </c>
      <c r="L161" s="101" t="str">
        <f>IF($J161="","",VLOOKUP($J161,'Bảng tổng hợp'!$C$11:$Q$20000,3,0))</f>
        <v/>
      </c>
      <c r="M161" s="51"/>
      <c r="N161" s="102">
        <f t="shared" si="3"/>
        <v>0</v>
      </c>
      <c r="O161" s="103"/>
      <c r="P161" s="104" t="str">
        <f>IF($J161="","",VLOOKUP($J161,'Bảng tổng hợp'!$C$11:$M$20000,10,0))</f>
        <v/>
      </c>
      <c r="Q161" s="105" t="str">
        <f>IF($J161="","",VLOOKUP($J161,'Bảng tổng hợp'!$C$11:$M$20000,11,0))</f>
        <v/>
      </c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ht="18.75" customHeight="1">
      <c r="A162" s="44"/>
      <c r="B162" s="110"/>
      <c r="C162" s="98"/>
      <c r="D162" s="98"/>
      <c r="E162" s="99" t="str">
        <f t="shared" si="4"/>
        <v/>
      </c>
      <c r="F162" s="99" t="str">
        <f t="shared" si="5"/>
        <v/>
      </c>
      <c r="G162" s="99" t="str">
        <f t="shared" si="6"/>
        <v/>
      </c>
      <c r="H162" s="45"/>
      <c r="I162" s="45"/>
      <c r="J162" s="44"/>
      <c r="K162" s="99" t="str">
        <f>IF($J162="","",VLOOKUP($J162,'Bảng tổng hợp'!$C$11:$Q$20000,2,0))</f>
        <v/>
      </c>
      <c r="L162" s="101" t="str">
        <f>IF($J162="","",VLOOKUP($J162,'Bảng tổng hợp'!$C$11:$Q$20000,3,0))</f>
        <v/>
      </c>
      <c r="M162" s="51"/>
      <c r="N162" s="102">
        <f t="shared" si="3"/>
        <v>0</v>
      </c>
      <c r="O162" s="103"/>
      <c r="P162" s="104" t="str">
        <f>IF($J162="","",VLOOKUP($J162,'Bảng tổng hợp'!$C$11:$M$20000,10,0))</f>
        <v/>
      </c>
      <c r="Q162" s="105" t="str">
        <f>IF($J162="","",VLOOKUP($J162,'Bảng tổng hợp'!$C$11:$M$20000,11,0))</f>
        <v/>
      </c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ht="18.75" customHeight="1">
      <c r="A163" s="44"/>
      <c r="B163" s="110"/>
      <c r="C163" s="98"/>
      <c r="D163" s="98"/>
      <c r="E163" s="99" t="str">
        <f t="shared" si="4"/>
        <v/>
      </c>
      <c r="F163" s="99" t="str">
        <f t="shared" si="5"/>
        <v/>
      </c>
      <c r="G163" s="99" t="str">
        <f t="shared" si="6"/>
        <v/>
      </c>
      <c r="H163" s="45"/>
      <c r="I163" s="45"/>
      <c r="J163" s="44"/>
      <c r="K163" s="99" t="str">
        <f>IF($J163="","",VLOOKUP($J163,'Bảng tổng hợp'!$C$11:$Q$20000,2,0))</f>
        <v/>
      </c>
      <c r="L163" s="101" t="str">
        <f>IF($J163="","",VLOOKUP($J163,'Bảng tổng hợp'!$C$11:$Q$20000,3,0))</f>
        <v/>
      </c>
      <c r="M163" s="51"/>
      <c r="N163" s="102">
        <f t="shared" si="3"/>
        <v>0</v>
      </c>
      <c r="O163" s="103"/>
      <c r="P163" s="104" t="str">
        <f>IF($J163="","",VLOOKUP($J163,'Bảng tổng hợp'!$C$11:$M$20000,10,0))</f>
        <v/>
      </c>
      <c r="Q163" s="105" t="str">
        <f>IF($J163="","",VLOOKUP($J163,'Bảng tổng hợp'!$C$11:$M$20000,11,0))</f>
        <v/>
      </c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ht="18.75" customHeight="1">
      <c r="A164" s="44"/>
      <c r="B164" s="110"/>
      <c r="C164" s="98"/>
      <c r="D164" s="98"/>
      <c r="E164" s="99" t="str">
        <f t="shared" si="4"/>
        <v/>
      </c>
      <c r="F164" s="99" t="str">
        <f t="shared" si="5"/>
        <v/>
      </c>
      <c r="G164" s="99" t="str">
        <f t="shared" si="6"/>
        <v/>
      </c>
      <c r="H164" s="45"/>
      <c r="I164" s="45"/>
      <c r="J164" s="44"/>
      <c r="K164" s="99" t="str">
        <f>IF($J164="","",VLOOKUP($J164,'Bảng tổng hợp'!$C$11:$Q$20000,2,0))</f>
        <v/>
      </c>
      <c r="L164" s="101" t="str">
        <f>IF($J164="","",VLOOKUP($J164,'Bảng tổng hợp'!$C$11:$Q$20000,3,0))</f>
        <v/>
      </c>
      <c r="M164" s="51"/>
      <c r="N164" s="102">
        <f t="shared" si="3"/>
        <v>0</v>
      </c>
      <c r="O164" s="103"/>
      <c r="P164" s="104" t="str">
        <f>IF($J164="","",VLOOKUP($J164,'Bảng tổng hợp'!$C$11:$M$20000,10,0))</f>
        <v/>
      </c>
      <c r="Q164" s="105" t="str">
        <f>IF($J164="","",VLOOKUP($J164,'Bảng tổng hợp'!$C$11:$M$20000,11,0))</f>
        <v/>
      </c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ht="18.75" customHeight="1">
      <c r="A165" s="44"/>
      <c r="B165" s="110"/>
      <c r="C165" s="98"/>
      <c r="D165" s="98"/>
      <c r="E165" s="99" t="str">
        <f t="shared" si="4"/>
        <v/>
      </c>
      <c r="F165" s="99" t="str">
        <f t="shared" si="5"/>
        <v/>
      </c>
      <c r="G165" s="99" t="str">
        <f t="shared" si="6"/>
        <v/>
      </c>
      <c r="H165" s="45"/>
      <c r="I165" s="45"/>
      <c r="J165" s="44"/>
      <c r="K165" s="99" t="str">
        <f>IF($J165="","",VLOOKUP($J165,'Bảng tổng hợp'!$C$11:$Q$20000,2,0))</f>
        <v/>
      </c>
      <c r="L165" s="101" t="str">
        <f>IF($J165="","",VLOOKUP($J165,'Bảng tổng hợp'!$C$11:$Q$20000,3,0))</f>
        <v/>
      </c>
      <c r="M165" s="51"/>
      <c r="N165" s="102">
        <f t="shared" si="3"/>
        <v>0</v>
      </c>
      <c r="O165" s="103"/>
      <c r="P165" s="104" t="str">
        <f>IF($J165="","",VLOOKUP($J165,'Bảng tổng hợp'!$C$11:$M$20000,10,0))</f>
        <v/>
      </c>
      <c r="Q165" s="105" t="str">
        <f>IF($J165="","",VLOOKUP($J165,'Bảng tổng hợp'!$C$11:$M$20000,11,0))</f>
        <v/>
      </c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ht="18.75" customHeight="1">
      <c r="A166" s="44"/>
      <c r="B166" s="110"/>
      <c r="C166" s="98"/>
      <c r="D166" s="98"/>
      <c r="E166" s="99" t="str">
        <f t="shared" si="4"/>
        <v/>
      </c>
      <c r="F166" s="99" t="str">
        <f t="shared" si="5"/>
        <v/>
      </c>
      <c r="G166" s="99" t="str">
        <f t="shared" si="6"/>
        <v/>
      </c>
      <c r="H166" s="45"/>
      <c r="I166" s="45"/>
      <c r="J166" s="44"/>
      <c r="K166" s="99" t="str">
        <f>IF($J166="","",VLOOKUP($J166,'Bảng tổng hợp'!$C$11:$Q$20000,2,0))</f>
        <v/>
      </c>
      <c r="L166" s="101" t="str">
        <f>IF($J166="","",VLOOKUP($J166,'Bảng tổng hợp'!$C$11:$Q$20000,3,0))</f>
        <v/>
      </c>
      <c r="M166" s="51"/>
      <c r="N166" s="102">
        <f t="shared" si="3"/>
        <v>0</v>
      </c>
      <c r="O166" s="103"/>
      <c r="P166" s="104" t="str">
        <f>IF($J166="","",VLOOKUP($J166,'Bảng tổng hợp'!$C$11:$M$20000,10,0))</f>
        <v/>
      </c>
      <c r="Q166" s="105" t="str">
        <f>IF($J166="","",VLOOKUP($J166,'Bảng tổng hợp'!$C$11:$M$20000,11,0))</f>
        <v/>
      </c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ht="18.75" customHeight="1">
      <c r="A167" s="44"/>
      <c r="B167" s="110"/>
      <c r="C167" s="98"/>
      <c r="D167" s="98"/>
      <c r="E167" s="99" t="str">
        <f t="shared" si="4"/>
        <v/>
      </c>
      <c r="F167" s="99" t="str">
        <f t="shared" si="5"/>
        <v/>
      </c>
      <c r="G167" s="99" t="str">
        <f t="shared" si="6"/>
        <v/>
      </c>
      <c r="H167" s="45"/>
      <c r="I167" s="45"/>
      <c r="J167" s="44"/>
      <c r="K167" s="99" t="str">
        <f>IF($J167="","",VLOOKUP($J167,'Bảng tổng hợp'!$C$11:$Q$20000,2,0))</f>
        <v/>
      </c>
      <c r="L167" s="101" t="str">
        <f>IF($J167="","",VLOOKUP($J167,'Bảng tổng hợp'!$C$11:$Q$20000,3,0))</f>
        <v/>
      </c>
      <c r="M167" s="51"/>
      <c r="N167" s="102">
        <f t="shared" si="3"/>
        <v>0</v>
      </c>
      <c r="O167" s="103"/>
      <c r="P167" s="104" t="str">
        <f>IF($J167="","",VLOOKUP($J167,'Bảng tổng hợp'!$C$11:$M$20000,10,0))</f>
        <v/>
      </c>
      <c r="Q167" s="105" t="str">
        <f>IF($J167="","",VLOOKUP($J167,'Bảng tổng hợp'!$C$11:$M$20000,11,0))</f>
        <v/>
      </c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ht="18.75" customHeight="1">
      <c r="A168" s="44"/>
      <c r="B168" s="110"/>
      <c r="C168" s="98"/>
      <c r="D168" s="98"/>
      <c r="E168" s="99" t="str">
        <f t="shared" si="4"/>
        <v/>
      </c>
      <c r="F168" s="99" t="str">
        <f t="shared" si="5"/>
        <v/>
      </c>
      <c r="G168" s="99" t="str">
        <f t="shared" si="6"/>
        <v/>
      </c>
      <c r="H168" s="45"/>
      <c r="I168" s="45"/>
      <c r="J168" s="44"/>
      <c r="K168" s="99" t="str">
        <f>IF($J168="","",VLOOKUP($J168,'Bảng tổng hợp'!$C$11:$Q$20000,2,0))</f>
        <v/>
      </c>
      <c r="L168" s="101" t="str">
        <f>IF($J168="","",VLOOKUP($J168,'Bảng tổng hợp'!$C$11:$Q$20000,3,0))</f>
        <v/>
      </c>
      <c r="M168" s="51"/>
      <c r="N168" s="102">
        <f t="shared" si="3"/>
        <v>0</v>
      </c>
      <c r="O168" s="103"/>
      <c r="P168" s="104" t="str">
        <f>IF($J168="","",VLOOKUP($J168,'Bảng tổng hợp'!$C$11:$M$20000,10,0))</f>
        <v/>
      </c>
      <c r="Q168" s="105" t="str">
        <f>IF($J168="","",VLOOKUP($J168,'Bảng tổng hợp'!$C$11:$M$20000,11,0))</f>
        <v/>
      </c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ht="18.75" customHeight="1">
      <c r="A169" s="44"/>
      <c r="B169" s="110"/>
      <c r="C169" s="98"/>
      <c r="D169" s="98"/>
      <c r="E169" s="99" t="str">
        <f t="shared" si="4"/>
        <v/>
      </c>
      <c r="F169" s="99" t="str">
        <f t="shared" si="5"/>
        <v/>
      </c>
      <c r="G169" s="99" t="str">
        <f t="shared" si="6"/>
        <v/>
      </c>
      <c r="H169" s="45"/>
      <c r="I169" s="45"/>
      <c r="J169" s="44"/>
      <c r="K169" s="99" t="str">
        <f>IF($J169="","",VLOOKUP($J169,'Bảng tổng hợp'!$C$11:$Q$20000,2,0))</f>
        <v/>
      </c>
      <c r="L169" s="101" t="str">
        <f>IF($J169="","",VLOOKUP($J169,'Bảng tổng hợp'!$C$11:$Q$20000,3,0))</f>
        <v/>
      </c>
      <c r="M169" s="51"/>
      <c r="N169" s="102">
        <f t="shared" si="3"/>
        <v>0</v>
      </c>
      <c r="O169" s="103"/>
      <c r="P169" s="104" t="str">
        <f>IF($J169="","",VLOOKUP($J169,'Bảng tổng hợp'!$C$11:$M$20000,10,0))</f>
        <v/>
      </c>
      <c r="Q169" s="105" t="str">
        <f>IF($J169="","",VLOOKUP($J169,'Bảng tổng hợp'!$C$11:$M$20000,11,0))</f>
        <v/>
      </c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ht="18.75" customHeight="1">
      <c r="A170" s="44"/>
      <c r="B170" s="110"/>
      <c r="C170" s="98"/>
      <c r="D170" s="98"/>
      <c r="E170" s="99" t="str">
        <f t="shared" si="4"/>
        <v/>
      </c>
      <c r="F170" s="99" t="str">
        <f t="shared" si="5"/>
        <v/>
      </c>
      <c r="G170" s="99" t="str">
        <f t="shared" si="6"/>
        <v/>
      </c>
      <c r="H170" s="45"/>
      <c r="I170" s="45"/>
      <c r="J170" s="44"/>
      <c r="K170" s="99" t="str">
        <f>IF($J170="","",VLOOKUP($J170,'Bảng tổng hợp'!$C$11:$Q$20000,2,0))</f>
        <v/>
      </c>
      <c r="L170" s="101" t="str">
        <f>IF($J170="","",VLOOKUP($J170,'Bảng tổng hợp'!$C$11:$Q$20000,3,0))</f>
        <v/>
      </c>
      <c r="M170" s="51"/>
      <c r="N170" s="102">
        <f t="shared" si="3"/>
        <v>0</v>
      </c>
      <c r="O170" s="103"/>
      <c r="P170" s="104" t="str">
        <f>IF($J170="","",VLOOKUP($J170,'Bảng tổng hợp'!$C$11:$M$20000,10,0))</f>
        <v/>
      </c>
      <c r="Q170" s="105" t="str">
        <f>IF($J170="","",VLOOKUP($J170,'Bảng tổng hợp'!$C$11:$M$20000,11,0))</f>
        <v/>
      </c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ht="18.75" customHeight="1">
      <c r="A171" s="44"/>
      <c r="B171" s="110"/>
      <c r="C171" s="98"/>
      <c r="D171" s="98"/>
      <c r="E171" s="99" t="str">
        <f t="shared" si="4"/>
        <v/>
      </c>
      <c r="F171" s="99" t="str">
        <f t="shared" si="5"/>
        <v/>
      </c>
      <c r="G171" s="99" t="str">
        <f t="shared" si="6"/>
        <v/>
      </c>
      <c r="H171" s="45"/>
      <c r="I171" s="45"/>
      <c r="J171" s="44"/>
      <c r="K171" s="99" t="str">
        <f>IF($J171="","",VLOOKUP($J171,'Bảng tổng hợp'!$C$11:$Q$20000,2,0))</f>
        <v/>
      </c>
      <c r="L171" s="101" t="str">
        <f>IF($J171="","",VLOOKUP($J171,'Bảng tổng hợp'!$C$11:$Q$20000,3,0))</f>
        <v/>
      </c>
      <c r="M171" s="51"/>
      <c r="N171" s="102">
        <f t="shared" si="3"/>
        <v>0</v>
      </c>
      <c r="O171" s="103"/>
      <c r="P171" s="104" t="str">
        <f>IF($J171="","",VLOOKUP($J171,'Bảng tổng hợp'!$C$11:$M$20000,10,0))</f>
        <v/>
      </c>
      <c r="Q171" s="105" t="str">
        <f>IF($J171="","",VLOOKUP($J171,'Bảng tổng hợp'!$C$11:$M$20000,11,0))</f>
        <v/>
      </c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ht="18.75" customHeight="1">
      <c r="A172" s="44"/>
      <c r="B172" s="110"/>
      <c r="C172" s="98"/>
      <c r="D172" s="98"/>
      <c r="E172" s="99" t="str">
        <f t="shared" si="4"/>
        <v/>
      </c>
      <c r="F172" s="99" t="str">
        <f t="shared" si="5"/>
        <v/>
      </c>
      <c r="G172" s="99" t="str">
        <f t="shared" si="6"/>
        <v/>
      </c>
      <c r="H172" s="45"/>
      <c r="I172" s="45"/>
      <c r="J172" s="44"/>
      <c r="K172" s="99" t="str">
        <f>IF($J172="","",VLOOKUP($J172,'Bảng tổng hợp'!$C$11:$Q$20000,2,0))</f>
        <v/>
      </c>
      <c r="L172" s="101" t="str">
        <f>IF($J172="","",VLOOKUP($J172,'Bảng tổng hợp'!$C$11:$Q$20000,3,0))</f>
        <v/>
      </c>
      <c r="M172" s="51"/>
      <c r="N172" s="102">
        <f t="shared" si="3"/>
        <v>0</v>
      </c>
      <c r="O172" s="103"/>
      <c r="P172" s="104" t="str">
        <f>IF($J172="","",VLOOKUP($J172,'Bảng tổng hợp'!$C$11:$M$20000,10,0))</f>
        <v/>
      </c>
      <c r="Q172" s="105" t="str">
        <f>IF($J172="","",VLOOKUP($J172,'Bảng tổng hợp'!$C$11:$M$20000,11,0))</f>
        <v/>
      </c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ht="18.75" customHeight="1">
      <c r="A173" s="44"/>
      <c r="B173" s="110"/>
      <c r="C173" s="98"/>
      <c r="D173" s="98"/>
      <c r="E173" s="99" t="str">
        <f t="shared" si="4"/>
        <v/>
      </c>
      <c r="F173" s="99" t="str">
        <f t="shared" si="5"/>
        <v/>
      </c>
      <c r="G173" s="99" t="str">
        <f t="shared" si="6"/>
        <v/>
      </c>
      <c r="H173" s="45"/>
      <c r="I173" s="45"/>
      <c r="J173" s="44"/>
      <c r="K173" s="99" t="str">
        <f>IF($J173="","",VLOOKUP($J173,'Bảng tổng hợp'!$C$11:$Q$20000,2,0))</f>
        <v/>
      </c>
      <c r="L173" s="101" t="str">
        <f>IF($J173="","",VLOOKUP($J173,'Bảng tổng hợp'!$C$11:$Q$20000,3,0))</f>
        <v/>
      </c>
      <c r="M173" s="51"/>
      <c r="N173" s="102">
        <f t="shared" si="3"/>
        <v>0</v>
      </c>
      <c r="O173" s="103"/>
      <c r="P173" s="104" t="str">
        <f>IF($J173="","",VLOOKUP($J173,'Bảng tổng hợp'!$C$11:$M$20000,10,0))</f>
        <v/>
      </c>
      <c r="Q173" s="105" t="str">
        <f>IF($J173="","",VLOOKUP($J173,'Bảng tổng hợp'!$C$11:$M$20000,11,0))</f>
        <v/>
      </c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ht="18.75" customHeight="1">
      <c r="A174" s="44"/>
      <c r="B174" s="110"/>
      <c r="C174" s="98"/>
      <c r="D174" s="98"/>
      <c r="E174" s="99" t="str">
        <f t="shared" si="4"/>
        <v/>
      </c>
      <c r="F174" s="99" t="str">
        <f t="shared" si="5"/>
        <v/>
      </c>
      <c r="G174" s="99" t="str">
        <f t="shared" si="6"/>
        <v/>
      </c>
      <c r="H174" s="45"/>
      <c r="I174" s="45"/>
      <c r="J174" s="44"/>
      <c r="K174" s="99" t="str">
        <f>IF($J174="","",VLOOKUP($J174,'Bảng tổng hợp'!$C$11:$Q$20000,2,0))</f>
        <v/>
      </c>
      <c r="L174" s="101" t="str">
        <f>IF($J174="","",VLOOKUP($J174,'Bảng tổng hợp'!$C$11:$Q$20000,3,0))</f>
        <v/>
      </c>
      <c r="M174" s="51"/>
      <c r="N174" s="102">
        <f t="shared" si="3"/>
        <v>0</v>
      </c>
      <c r="O174" s="103"/>
      <c r="P174" s="104" t="str">
        <f>IF($J174="","",VLOOKUP($J174,'Bảng tổng hợp'!$C$11:$M$20000,10,0))</f>
        <v/>
      </c>
      <c r="Q174" s="105" t="str">
        <f>IF($J174="","",VLOOKUP($J174,'Bảng tổng hợp'!$C$11:$M$20000,11,0))</f>
        <v/>
      </c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ht="18.75" customHeight="1">
      <c r="A175" s="44"/>
      <c r="B175" s="110"/>
      <c r="C175" s="98"/>
      <c r="D175" s="98"/>
      <c r="E175" s="99" t="str">
        <f t="shared" si="4"/>
        <v/>
      </c>
      <c r="F175" s="99" t="str">
        <f t="shared" si="5"/>
        <v/>
      </c>
      <c r="G175" s="99" t="str">
        <f t="shared" si="6"/>
        <v/>
      </c>
      <c r="H175" s="45"/>
      <c r="I175" s="45"/>
      <c r="J175" s="44"/>
      <c r="K175" s="99" t="str">
        <f>IF($J175="","",VLOOKUP($J175,'Bảng tổng hợp'!$C$11:$Q$20000,2,0))</f>
        <v/>
      </c>
      <c r="L175" s="101" t="str">
        <f>IF($J175="","",VLOOKUP($J175,'Bảng tổng hợp'!$C$11:$Q$20000,3,0))</f>
        <v/>
      </c>
      <c r="M175" s="51"/>
      <c r="N175" s="102">
        <f t="shared" si="3"/>
        <v>0</v>
      </c>
      <c r="O175" s="103"/>
      <c r="P175" s="104" t="str">
        <f>IF($J175="","",VLOOKUP($J175,'Bảng tổng hợp'!$C$11:$M$20000,10,0))</f>
        <v/>
      </c>
      <c r="Q175" s="105" t="str">
        <f>IF($J175="","",VLOOKUP($J175,'Bảng tổng hợp'!$C$11:$M$20000,11,0))</f>
        <v/>
      </c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ht="18.75" customHeight="1">
      <c r="A176" s="44"/>
      <c r="B176" s="110"/>
      <c r="C176" s="98"/>
      <c r="D176" s="98"/>
      <c r="E176" s="99" t="str">
        <f t="shared" si="4"/>
        <v/>
      </c>
      <c r="F176" s="99" t="str">
        <f t="shared" si="5"/>
        <v/>
      </c>
      <c r="G176" s="99" t="str">
        <f t="shared" si="6"/>
        <v/>
      </c>
      <c r="H176" s="45"/>
      <c r="I176" s="45"/>
      <c r="J176" s="44"/>
      <c r="K176" s="99" t="str">
        <f>IF($J176="","",VLOOKUP($J176,'Bảng tổng hợp'!$C$11:$Q$20000,2,0))</f>
        <v/>
      </c>
      <c r="L176" s="101" t="str">
        <f>IF($J176="","",VLOOKUP($J176,'Bảng tổng hợp'!$C$11:$Q$20000,3,0))</f>
        <v/>
      </c>
      <c r="M176" s="51"/>
      <c r="N176" s="102">
        <f t="shared" si="3"/>
        <v>0</v>
      </c>
      <c r="O176" s="103"/>
      <c r="P176" s="104" t="str">
        <f>IF($J176="","",VLOOKUP($J176,'Bảng tổng hợp'!$C$11:$M$20000,10,0))</f>
        <v/>
      </c>
      <c r="Q176" s="105" t="str">
        <f>IF($J176="","",VLOOKUP($J176,'Bảng tổng hợp'!$C$11:$M$20000,11,0))</f>
        <v/>
      </c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ht="18.75" customHeight="1">
      <c r="A177" s="44"/>
      <c r="B177" s="110"/>
      <c r="C177" s="98"/>
      <c r="D177" s="98"/>
      <c r="E177" s="99" t="str">
        <f t="shared" si="4"/>
        <v/>
      </c>
      <c r="F177" s="99" t="str">
        <f t="shared" si="5"/>
        <v/>
      </c>
      <c r="G177" s="99" t="str">
        <f t="shared" si="6"/>
        <v/>
      </c>
      <c r="H177" s="45"/>
      <c r="I177" s="45"/>
      <c r="J177" s="44"/>
      <c r="K177" s="99" t="str">
        <f>IF($J177="","",VLOOKUP($J177,'Bảng tổng hợp'!$C$11:$Q$20000,2,0))</f>
        <v/>
      </c>
      <c r="L177" s="101" t="str">
        <f>IF($J177="","",VLOOKUP($J177,'Bảng tổng hợp'!$C$11:$Q$20000,3,0))</f>
        <v/>
      </c>
      <c r="M177" s="51"/>
      <c r="N177" s="102">
        <f t="shared" si="3"/>
        <v>0</v>
      </c>
      <c r="O177" s="103"/>
      <c r="P177" s="104" t="str">
        <f>IF($J177="","",VLOOKUP($J177,'Bảng tổng hợp'!$C$11:$M$20000,10,0))</f>
        <v/>
      </c>
      <c r="Q177" s="105" t="str">
        <f>IF($J177="","",VLOOKUP($J177,'Bảng tổng hợp'!$C$11:$M$20000,11,0))</f>
        <v/>
      </c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ht="18.75" customHeight="1">
      <c r="A178" s="44"/>
      <c r="B178" s="110"/>
      <c r="C178" s="98"/>
      <c r="D178" s="98"/>
      <c r="E178" s="99" t="str">
        <f t="shared" si="4"/>
        <v/>
      </c>
      <c r="F178" s="99" t="str">
        <f t="shared" si="5"/>
        <v/>
      </c>
      <c r="G178" s="99" t="str">
        <f t="shared" si="6"/>
        <v/>
      </c>
      <c r="H178" s="45"/>
      <c r="I178" s="45"/>
      <c r="J178" s="44"/>
      <c r="K178" s="99" t="str">
        <f>IF($J178="","",VLOOKUP($J178,'Bảng tổng hợp'!$C$11:$Q$20000,2,0))</f>
        <v/>
      </c>
      <c r="L178" s="101" t="str">
        <f>IF($J178="","",VLOOKUP($J178,'Bảng tổng hợp'!$C$11:$Q$20000,3,0))</f>
        <v/>
      </c>
      <c r="M178" s="51"/>
      <c r="N178" s="102">
        <f t="shared" si="3"/>
        <v>0</v>
      </c>
      <c r="O178" s="103"/>
      <c r="P178" s="104" t="str">
        <f>IF($J178="","",VLOOKUP($J178,'Bảng tổng hợp'!$C$11:$M$20000,10,0))</f>
        <v/>
      </c>
      <c r="Q178" s="105" t="str">
        <f>IF($J178="","",VLOOKUP($J178,'Bảng tổng hợp'!$C$11:$M$20000,11,0))</f>
        <v/>
      </c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ht="18.75" customHeight="1">
      <c r="A179" s="44"/>
      <c r="B179" s="110"/>
      <c r="C179" s="98"/>
      <c r="D179" s="98"/>
      <c r="E179" s="99" t="str">
        <f t="shared" si="4"/>
        <v/>
      </c>
      <c r="F179" s="99" t="str">
        <f t="shared" si="5"/>
        <v/>
      </c>
      <c r="G179" s="99" t="str">
        <f t="shared" si="6"/>
        <v/>
      </c>
      <c r="H179" s="45"/>
      <c r="I179" s="45"/>
      <c r="J179" s="44"/>
      <c r="K179" s="99" t="str">
        <f>IF($J179="","",VLOOKUP($J179,'Bảng tổng hợp'!$C$11:$Q$20000,2,0))</f>
        <v/>
      </c>
      <c r="L179" s="101" t="str">
        <f>IF($J179="","",VLOOKUP($J179,'Bảng tổng hợp'!$C$11:$Q$20000,3,0))</f>
        <v/>
      </c>
      <c r="M179" s="51"/>
      <c r="N179" s="102">
        <f t="shared" si="3"/>
        <v>0</v>
      </c>
      <c r="O179" s="103"/>
      <c r="P179" s="104" t="str">
        <f>IF($J179="","",VLOOKUP($J179,'Bảng tổng hợp'!$C$11:$M$20000,10,0))</f>
        <v/>
      </c>
      <c r="Q179" s="105" t="str">
        <f>IF($J179="","",VLOOKUP($J179,'Bảng tổng hợp'!$C$11:$M$20000,11,0))</f>
        <v/>
      </c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ht="18.75" customHeight="1">
      <c r="A180" s="44"/>
      <c r="B180" s="110"/>
      <c r="C180" s="98"/>
      <c r="D180" s="98"/>
      <c r="E180" s="99" t="str">
        <f t="shared" si="4"/>
        <v/>
      </c>
      <c r="F180" s="99" t="str">
        <f t="shared" si="5"/>
        <v/>
      </c>
      <c r="G180" s="99" t="str">
        <f t="shared" si="6"/>
        <v/>
      </c>
      <c r="H180" s="45"/>
      <c r="I180" s="45"/>
      <c r="J180" s="44"/>
      <c r="K180" s="99" t="str">
        <f>IF($J180="","",VLOOKUP($J180,'Bảng tổng hợp'!$C$11:$Q$20000,2,0))</f>
        <v/>
      </c>
      <c r="L180" s="101" t="str">
        <f>IF($J180="","",VLOOKUP($J180,'Bảng tổng hợp'!$C$11:$Q$20000,3,0))</f>
        <v/>
      </c>
      <c r="M180" s="51"/>
      <c r="N180" s="102">
        <f t="shared" si="3"/>
        <v>0</v>
      </c>
      <c r="O180" s="103"/>
      <c r="P180" s="104" t="str">
        <f>IF($J180="","",VLOOKUP($J180,'Bảng tổng hợp'!$C$11:$M$20000,10,0))</f>
        <v/>
      </c>
      <c r="Q180" s="105" t="str">
        <f>IF($J180="","",VLOOKUP($J180,'Bảng tổng hợp'!$C$11:$M$20000,11,0))</f>
        <v/>
      </c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ht="18.75" customHeight="1">
      <c r="A181" s="44"/>
      <c r="B181" s="110"/>
      <c r="C181" s="98"/>
      <c r="D181" s="98"/>
      <c r="E181" s="99" t="str">
        <f t="shared" si="4"/>
        <v/>
      </c>
      <c r="F181" s="99" t="str">
        <f t="shared" si="5"/>
        <v/>
      </c>
      <c r="G181" s="99" t="str">
        <f t="shared" si="6"/>
        <v/>
      </c>
      <c r="H181" s="45"/>
      <c r="I181" s="45"/>
      <c r="J181" s="44"/>
      <c r="K181" s="99" t="str">
        <f>IF($J181="","",VLOOKUP($J181,'Bảng tổng hợp'!$C$11:$Q$20000,2,0))</f>
        <v/>
      </c>
      <c r="L181" s="101" t="str">
        <f>IF($J181="","",VLOOKUP($J181,'Bảng tổng hợp'!$C$11:$Q$20000,3,0))</f>
        <v/>
      </c>
      <c r="M181" s="51"/>
      <c r="N181" s="102">
        <f t="shared" si="3"/>
        <v>0</v>
      </c>
      <c r="O181" s="103"/>
      <c r="P181" s="104" t="str">
        <f>IF($J181="","",VLOOKUP($J181,'Bảng tổng hợp'!$C$11:$M$20000,10,0))</f>
        <v/>
      </c>
      <c r="Q181" s="105" t="str">
        <f>IF($J181="","",VLOOKUP($J181,'Bảng tổng hợp'!$C$11:$M$20000,11,0))</f>
        <v/>
      </c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ht="18.75" customHeight="1">
      <c r="A182" s="44"/>
      <c r="B182" s="110"/>
      <c r="C182" s="98"/>
      <c r="D182" s="98"/>
      <c r="E182" s="99" t="str">
        <f t="shared" si="4"/>
        <v/>
      </c>
      <c r="F182" s="99" t="str">
        <f t="shared" si="5"/>
        <v/>
      </c>
      <c r="G182" s="99" t="str">
        <f t="shared" si="6"/>
        <v/>
      </c>
      <c r="H182" s="45"/>
      <c r="I182" s="45"/>
      <c r="J182" s="44"/>
      <c r="K182" s="99" t="str">
        <f>IF($J182="","",VLOOKUP($J182,'Bảng tổng hợp'!$C$11:$Q$20000,2,0))</f>
        <v/>
      </c>
      <c r="L182" s="101" t="str">
        <f>IF($J182="","",VLOOKUP($J182,'Bảng tổng hợp'!$C$11:$Q$20000,3,0))</f>
        <v/>
      </c>
      <c r="M182" s="51"/>
      <c r="N182" s="102">
        <f t="shared" si="3"/>
        <v>0</v>
      </c>
      <c r="O182" s="103"/>
      <c r="P182" s="104" t="str">
        <f>IF($J182="","",VLOOKUP($J182,'Bảng tổng hợp'!$C$11:$M$20000,10,0))</f>
        <v/>
      </c>
      <c r="Q182" s="105" t="str">
        <f>IF($J182="","",VLOOKUP($J182,'Bảng tổng hợp'!$C$11:$M$20000,11,0))</f>
        <v/>
      </c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ht="18.75" customHeight="1">
      <c r="A183" s="44"/>
      <c r="B183" s="110"/>
      <c r="C183" s="98"/>
      <c r="D183" s="98"/>
      <c r="E183" s="99" t="str">
        <f t="shared" si="4"/>
        <v/>
      </c>
      <c r="F183" s="99" t="str">
        <f t="shared" si="5"/>
        <v/>
      </c>
      <c r="G183" s="99" t="str">
        <f t="shared" si="6"/>
        <v/>
      </c>
      <c r="H183" s="45"/>
      <c r="I183" s="45"/>
      <c r="J183" s="44"/>
      <c r="K183" s="99" t="str">
        <f>IF($J183="","",VLOOKUP($J183,'Bảng tổng hợp'!$C$11:$Q$20000,2,0))</f>
        <v/>
      </c>
      <c r="L183" s="101" t="str">
        <f>IF($J183="","",VLOOKUP($J183,'Bảng tổng hợp'!$C$11:$Q$20000,3,0))</f>
        <v/>
      </c>
      <c r="M183" s="51"/>
      <c r="N183" s="102">
        <f t="shared" si="3"/>
        <v>0</v>
      </c>
      <c r="O183" s="103"/>
      <c r="P183" s="104" t="str">
        <f>IF($J183="","",VLOOKUP($J183,'Bảng tổng hợp'!$C$11:$M$20000,10,0))</f>
        <v/>
      </c>
      <c r="Q183" s="105" t="str">
        <f>IF($J183="","",VLOOKUP($J183,'Bảng tổng hợp'!$C$11:$M$20000,11,0))</f>
        <v/>
      </c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ht="18.75" customHeight="1">
      <c r="A184" s="44"/>
      <c r="B184" s="110"/>
      <c r="C184" s="98"/>
      <c r="D184" s="98"/>
      <c r="E184" s="99" t="str">
        <f t="shared" si="4"/>
        <v/>
      </c>
      <c r="F184" s="99" t="str">
        <f t="shared" si="5"/>
        <v/>
      </c>
      <c r="G184" s="99" t="str">
        <f t="shared" si="6"/>
        <v/>
      </c>
      <c r="H184" s="45"/>
      <c r="I184" s="45"/>
      <c r="J184" s="44"/>
      <c r="K184" s="99" t="str">
        <f>IF($J184="","",VLOOKUP($J184,'Bảng tổng hợp'!$C$11:$Q$20000,2,0))</f>
        <v/>
      </c>
      <c r="L184" s="101" t="str">
        <f>IF($J184="","",VLOOKUP($J184,'Bảng tổng hợp'!$C$11:$Q$20000,3,0))</f>
        <v/>
      </c>
      <c r="M184" s="51"/>
      <c r="N184" s="102">
        <f t="shared" si="3"/>
        <v>0</v>
      </c>
      <c r="O184" s="103"/>
      <c r="P184" s="104" t="str">
        <f>IF($J184="","",VLOOKUP($J184,'Bảng tổng hợp'!$C$11:$M$20000,10,0))</f>
        <v/>
      </c>
      <c r="Q184" s="105" t="str">
        <f>IF($J184="","",VLOOKUP($J184,'Bảng tổng hợp'!$C$11:$M$20000,11,0))</f>
        <v/>
      </c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ht="18.75" customHeight="1">
      <c r="A185" s="44"/>
      <c r="B185" s="110"/>
      <c r="C185" s="98"/>
      <c r="D185" s="98"/>
      <c r="E185" s="99" t="str">
        <f t="shared" si="4"/>
        <v/>
      </c>
      <c r="F185" s="99" t="str">
        <f t="shared" si="5"/>
        <v/>
      </c>
      <c r="G185" s="99" t="str">
        <f t="shared" si="6"/>
        <v/>
      </c>
      <c r="H185" s="45"/>
      <c r="I185" s="45"/>
      <c r="J185" s="44"/>
      <c r="K185" s="99" t="str">
        <f>IF($J185="","",VLOOKUP($J185,'Bảng tổng hợp'!$C$11:$Q$20000,2,0))</f>
        <v/>
      </c>
      <c r="L185" s="101" t="str">
        <f>IF($J185="","",VLOOKUP($J185,'Bảng tổng hợp'!$C$11:$Q$20000,3,0))</f>
        <v/>
      </c>
      <c r="M185" s="51"/>
      <c r="N185" s="102">
        <f t="shared" si="3"/>
        <v>0</v>
      </c>
      <c r="O185" s="103"/>
      <c r="P185" s="104" t="str">
        <f>IF($J185="","",VLOOKUP($J185,'Bảng tổng hợp'!$C$11:$M$20000,10,0))</f>
        <v/>
      </c>
      <c r="Q185" s="105" t="str">
        <f>IF($J185="","",VLOOKUP($J185,'Bảng tổng hợp'!$C$11:$M$20000,11,0))</f>
        <v/>
      </c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ht="18.75" customHeight="1">
      <c r="A186" s="44"/>
      <c r="B186" s="110"/>
      <c r="C186" s="98"/>
      <c r="D186" s="98"/>
      <c r="E186" s="99" t="str">
        <f t="shared" si="4"/>
        <v/>
      </c>
      <c r="F186" s="99" t="str">
        <f t="shared" si="5"/>
        <v/>
      </c>
      <c r="G186" s="99" t="str">
        <f t="shared" si="6"/>
        <v/>
      </c>
      <c r="H186" s="45"/>
      <c r="I186" s="45"/>
      <c r="J186" s="44"/>
      <c r="K186" s="99" t="str">
        <f>IF($J186="","",VLOOKUP($J186,'Bảng tổng hợp'!$C$11:$Q$20000,2,0))</f>
        <v/>
      </c>
      <c r="L186" s="101" t="str">
        <f>IF($J186="","",VLOOKUP($J186,'Bảng tổng hợp'!$C$11:$Q$20000,3,0))</f>
        <v/>
      </c>
      <c r="M186" s="51"/>
      <c r="N186" s="102">
        <f t="shared" si="3"/>
        <v>0</v>
      </c>
      <c r="O186" s="103"/>
      <c r="P186" s="104" t="str">
        <f>IF($J186="","",VLOOKUP($J186,'Bảng tổng hợp'!$C$11:$M$20000,10,0))</f>
        <v/>
      </c>
      <c r="Q186" s="105" t="str">
        <f>IF($J186="","",VLOOKUP($J186,'Bảng tổng hợp'!$C$11:$M$20000,11,0))</f>
        <v/>
      </c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ht="18.75" customHeight="1">
      <c r="A187" s="44"/>
      <c r="B187" s="110"/>
      <c r="C187" s="98"/>
      <c r="D187" s="98"/>
      <c r="E187" s="99" t="str">
        <f t="shared" si="4"/>
        <v/>
      </c>
      <c r="F187" s="99" t="str">
        <f t="shared" si="5"/>
        <v/>
      </c>
      <c r="G187" s="99" t="str">
        <f t="shared" si="6"/>
        <v/>
      </c>
      <c r="H187" s="45"/>
      <c r="I187" s="45"/>
      <c r="J187" s="44"/>
      <c r="K187" s="99" t="str">
        <f>IF($J187="","",VLOOKUP($J187,'Bảng tổng hợp'!$C$11:$Q$20000,2,0))</f>
        <v/>
      </c>
      <c r="L187" s="101" t="str">
        <f>IF($J187="","",VLOOKUP($J187,'Bảng tổng hợp'!$C$11:$Q$20000,3,0))</f>
        <v/>
      </c>
      <c r="M187" s="51"/>
      <c r="N187" s="102">
        <f t="shared" si="3"/>
        <v>0</v>
      </c>
      <c r="O187" s="103"/>
      <c r="P187" s="104" t="str">
        <f>IF($J187="","",VLOOKUP($J187,'Bảng tổng hợp'!$C$11:$M$20000,10,0))</f>
        <v/>
      </c>
      <c r="Q187" s="105" t="str">
        <f>IF($J187="","",VLOOKUP($J187,'Bảng tổng hợp'!$C$11:$M$20000,11,0))</f>
        <v/>
      </c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ht="18.75" customHeight="1">
      <c r="A188" s="44"/>
      <c r="B188" s="110"/>
      <c r="C188" s="98"/>
      <c r="D188" s="98"/>
      <c r="E188" s="99" t="str">
        <f t="shared" si="4"/>
        <v/>
      </c>
      <c r="F188" s="99" t="str">
        <f t="shared" si="5"/>
        <v/>
      </c>
      <c r="G188" s="99" t="str">
        <f t="shared" si="6"/>
        <v/>
      </c>
      <c r="H188" s="45"/>
      <c r="I188" s="45"/>
      <c r="J188" s="44"/>
      <c r="K188" s="99" t="str">
        <f>IF($J188="","",VLOOKUP($J188,'Bảng tổng hợp'!$C$11:$Q$20000,2,0))</f>
        <v/>
      </c>
      <c r="L188" s="101" t="str">
        <f>IF($J188="","",VLOOKUP($J188,'Bảng tổng hợp'!$C$11:$Q$20000,3,0))</f>
        <v/>
      </c>
      <c r="M188" s="51"/>
      <c r="N188" s="102">
        <f t="shared" si="3"/>
        <v>0</v>
      </c>
      <c r="O188" s="103"/>
      <c r="P188" s="104" t="str">
        <f>IF($J188="","",VLOOKUP($J188,'Bảng tổng hợp'!$C$11:$M$20000,10,0))</f>
        <v/>
      </c>
      <c r="Q188" s="105" t="str">
        <f>IF($J188="","",VLOOKUP($J188,'Bảng tổng hợp'!$C$11:$M$20000,11,0))</f>
        <v/>
      </c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ht="18.75" customHeight="1">
      <c r="A189" s="44"/>
      <c r="B189" s="110"/>
      <c r="C189" s="98"/>
      <c r="D189" s="98"/>
      <c r="E189" s="99" t="str">
        <f t="shared" si="4"/>
        <v/>
      </c>
      <c r="F189" s="99" t="str">
        <f t="shared" si="5"/>
        <v/>
      </c>
      <c r="G189" s="99" t="str">
        <f t="shared" si="6"/>
        <v/>
      </c>
      <c r="H189" s="45"/>
      <c r="I189" s="45"/>
      <c r="J189" s="44"/>
      <c r="K189" s="99" t="str">
        <f>IF($J189="","",VLOOKUP($J189,'Bảng tổng hợp'!$C$11:$Q$20000,2,0))</f>
        <v/>
      </c>
      <c r="L189" s="101" t="str">
        <f>IF($J189="","",VLOOKUP($J189,'Bảng tổng hợp'!$C$11:$Q$20000,3,0))</f>
        <v/>
      </c>
      <c r="M189" s="51"/>
      <c r="N189" s="102">
        <f t="shared" si="3"/>
        <v>0</v>
      </c>
      <c r="O189" s="103"/>
      <c r="P189" s="104" t="str">
        <f>IF($J189="","",VLOOKUP($J189,'Bảng tổng hợp'!$C$11:$M$20000,10,0))</f>
        <v/>
      </c>
      <c r="Q189" s="105" t="str">
        <f>IF($J189="","",VLOOKUP($J189,'Bảng tổng hợp'!$C$11:$M$20000,11,0))</f>
        <v/>
      </c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ht="18.75" customHeight="1">
      <c r="A190" s="44"/>
      <c r="B190" s="110"/>
      <c r="C190" s="98"/>
      <c r="D190" s="98"/>
      <c r="E190" s="99" t="str">
        <f t="shared" si="4"/>
        <v/>
      </c>
      <c r="F190" s="99" t="str">
        <f t="shared" si="5"/>
        <v/>
      </c>
      <c r="G190" s="99" t="str">
        <f t="shared" si="6"/>
        <v/>
      </c>
      <c r="H190" s="45"/>
      <c r="I190" s="45"/>
      <c r="J190" s="44"/>
      <c r="K190" s="99" t="str">
        <f>IF($J190="","",VLOOKUP($J190,'Bảng tổng hợp'!$C$11:$Q$20000,2,0))</f>
        <v/>
      </c>
      <c r="L190" s="101" t="str">
        <f>IF($J190="","",VLOOKUP($J190,'Bảng tổng hợp'!$C$11:$Q$20000,3,0))</f>
        <v/>
      </c>
      <c r="M190" s="51"/>
      <c r="N190" s="102">
        <f t="shared" si="3"/>
        <v>0</v>
      </c>
      <c r="O190" s="103"/>
      <c r="P190" s="104" t="str">
        <f>IF($J190="","",VLOOKUP($J190,'Bảng tổng hợp'!$C$11:$M$20000,10,0))</f>
        <v/>
      </c>
      <c r="Q190" s="105" t="str">
        <f>IF($J190="","",VLOOKUP($J190,'Bảng tổng hợp'!$C$11:$M$20000,11,0))</f>
        <v/>
      </c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ht="18.75" customHeight="1">
      <c r="A191" s="44"/>
      <c r="B191" s="110"/>
      <c r="C191" s="98"/>
      <c r="D191" s="98"/>
      <c r="E191" s="99" t="str">
        <f t="shared" si="4"/>
        <v/>
      </c>
      <c r="F191" s="99" t="str">
        <f t="shared" si="5"/>
        <v/>
      </c>
      <c r="G191" s="99" t="str">
        <f t="shared" si="6"/>
        <v/>
      </c>
      <c r="H191" s="45"/>
      <c r="I191" s="45"/>
      <c r="J191" s="44"/>
      <c r="K191" s="99" t="str">
        <f>IF($J191="","",VLOOKUP($J191,'Bảng tổng hợp'!$C$11:$Q$20000,2,0))</f>
        <v/>
      </c>
      <c r="L191" s="101" t="str">
        <f>IF($J191="","",VLOOKUP($J191,'Bảng tổng hợp'!$C$11:$Q$20000,3,0))</f>
        <v/>
      </c>
      <c r="M191" s="51"/>
      <c r="N191" s="102">
        <f t="shared" si="3"/>
        <v>0</v>
      </c>
      <c r="O191" s="103"/>
      <c r="P191" s="104" t="str">
        <f>IF($J191="","",VLOOKUP($J191,'Bảng tổng hợp'!$C$11:$M$20000,10,0))</f>
        <v/>
      </c>
      <c r="Q191" s="105" t="str">
        <f>IF($J191="","",VLOOKUP($J191,'Bảng tổng hợp'!$C$11:$M$20000,11,0))</f>
        <v/>
      </c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ht="18.75" customHeight="1">
      <c r="A192" s="44"/>
      <c r="B192" s="110"/>
      <c r="C192" s="98"/>
      <c r="D192" s="98"/>
      <c r="E192" s="99" t="str">
        <f t="shared" si="4"/>
        <v/>
      </c>
      <c r="F192" s="99" t="str">
        <f t="shared" si="5"/>
        <v/>
      </c>
      <c r="G192" s="99" t="str">
        <f t="shared" si="6"/>
        <v/>
      </c>
      <c r="H192" s="45"/>
      <c r="I192" s="45"/>
      <c r="J192" s="44"/>
      <c r="K192" s="99" t="str">
        <f>IF($J192="","",VLOOKUP($J192,'Bảng tổng hợp'!$C$11:$Q$20000,2,0))</f>
        <v/>
      </c>
      <c r="L192" s="101" t="str">
        <f>IF($J192="","",VLOOKUP($J192,'Bảng tổng hợp'!$C$11:$Q$20000,3,0))</f>
        <v/>
      </c>
      <c r="M192" s="51"/>
      <c r="N192" s="102">
        <f t="shared" si="3"/>
        <v>0</v>
      </c>
      <c r="O192" s="103"/>
      <c r="P192" s="104" t="str">
        <f>IF($J192="","",VLOOKUP($J192,'Bảng tổng hợp'!$C$11:$M$20000,10,0))</f>
        <v/>
      </c>
      <c r="Q192" s="105" t="str">
        <f>IF($J192="","",VLOOKUP($J192,'Bảng tổng hợp'!$C$11:$M$20000,11,0))</f>
        <v/>
      </c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ht="18.75" customHeight="1">
      <c r="A193" s="44"/>
      <c r="B193" s="110"/>
      <c r="C193" s="98"/>
      <c r="D193" s="98"/>
      <c r="E193" s="99" t="str">
        <f t="shared" si="4"/>
        <v/>
      </c>
      <c r="F193" s="99" t="str">
        <f t="shared" si="5"/>
        <v/>
      </c>
      <c r="G193" s="99" t="str">
        <f t="shared" si="6"/>
        <v/>
      </c>
      <c r="H193" s="45"/>
      <c r="I193" s="45"/>
      <c r="J193" s="44"/>
      <c r="K193" s="99" t="str">
        <f>IF($J193="","",VLOOKUP($J193,'Bảng tổng hợp'!$C$11:$Q$20000,2,0))</f>
        <v/>
      </c>
      <c r="L193" s="101" t="str">
        <f>IF($J193="","",VLOOKUP($J193,'Bảng tổng hợp'!$C$11:$Q$20000,3,0))</f>
        <v/>
      </c>
      <c r="M193" s="51"/>
      <c r="N193" s="102">
        <f t="shared" si="3"/>
        <v>0</v>
      </c>
      <c r="O193" s="103"/>
      <c r="P193" s="104" t="str">
        <f>IF($J193="","",VLOOKUP($J193,'Bảng tổng hợp'!$C$11:$M$20000,10,0))</f>
        <v/>
      </c>
      <c r="Q193" s="105" t="str">
        <f>IF($J193="","",VLOOKUP($J193,'Bảng tổng hợp'!$C$11:$M$20000,11,0))</f>
        <v/>
      </c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ht="18.75" customHeight="1">
      <c r="A194" s="44"/>
      <c r="B194" s="110"/>
      <c r="C194" s="98"/>
      <c r="D194" s="98"/>
      <c r="E194" s="99" t="str">
        <f t="shared" si="4"/>
        <v/>
      </c>
      <c r="F194" s="99" t="str">
        <f t="shared" si="5"/>
        <v/>
      </c>
      <c r="G194" s="99" t="str">
        <f t="shared" si="6"/>
        <v/>
      </c>
      <c r="H194" s="45"/>
      <c r="I194" s="45"/>
      <c r="J194" s="44"/>
      <c r="K194" s="99" t="str">
        <f>IF($J194="","",VLOOKUP($J194,'Bảng tổng hợp'!$C$11:$Q$20000,2,0))</f>
        <v/>
      </c>
      <c r="L194" s="101" t="str">
        <f>IF($J194="","",VLOOKUP($J194,'Bảng tổng hợp'!$C$11:$Q$20000,3,0))</f>
        <v/>
      </c>
      <c r="M194" s="51"/>
      <c r="N194" s="102">
        <f t="shared" si="3"/>
        <v>0</v>
      </c>
      <c r="O194" s="103"/>
      <c r="P194" s="104" t="str">
        <f>IF($J194="","",VLOOKUP($J194,'Bảng tổng hợp'!$C$11:$M$20000,10,0))</f>
        <v/>
      </c>
      <c r="Q194" s="105" t="str">
        <f>IF($J194="","",VLOOKUP($J194,'Bảng tổng hợp'!$C$11:$M$20000,11,0))</f>
        <v/>
      </c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ht="18.75" customHeight="1">
      <c r="A195" s="44"/>
      <c r="B195" s="110"/>
      <c r="C195" s="98"/>
      <c r="D195" s="98"/>
      <c r="E195" s="99" t="str">
        <f t="shared" si="4"/>
        <v/>
      </c>
      <c r="F195" s="99" t="str">
        <f t="shared" si="5"/>
        <v/>
      </c>
      <c r="G195" s="99" t="str">
        <f t="shared" si="6"/>
        <v/>
      </c>
      <c r="H195" s="45"/>
      <c r="I195" s="45"/>
      <c r="J195" s="44"/>
      <c r="K195" s="99" t="str">
        <f>IF($J195="","",VLOOKUP($J195,'Bảng tổng hợp'!$C$11:$Q$20000,2,0))</f>
        <v/>
      </c>
      <c r="L195" s="101" t="str">
        <f>IF($J195="","",VLOOKUP($J195,'Bảng tổng hợp'!$C$11:$Q$20000,3,0))</f>
        <v/>
      </c>
      <c r="M195" s="51"/>
      <c r="N195" s="102">
        <f t="shared" si="3"/>
        <v>0</v>
      </c>
      <c r="O195" s="103"/>
      <c r="P195" s="104" t="str">
        <f>IF($J195="","",VLOOKUP($J195,'Bảng tổng hợp'!$C$11:$M$20000,10,0))</f>
        <v/>
      </c>
      <c r="Q195" s="105" t="str">
        <f>IF($J195="","",VLOOKUP($J195,'Bảng tổng hợp'!$C$11:$M$20000,11,0))</f>
        <v/>
      </c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ht="18.75" customHeight="1">
      <c r="A196" s="44"/>
      <c r="B196" s="110"/>
      <c r="C196" s="98"/>
      <c r="D196" s="98"/>
      <c r="E196" s="99" t="str">
        <f t="shared" si="4"/>
        <v/>
      </c>
      <c r="F196" s="99" t="str">
        <f t="shared" si="5"/>
        <v/>
      </c>
      <c r="G196" s="99" t="str">
        <f t="shared" si="6"/>
        <v/>
      </c>
      <c r="H196" s="45"/>
      <c r="I196" s="45"/>
      <c r="J196" s="44"/>
      <c r="K196" s="99" t="str">
        <f>IF($J196="","",VLOOKUP($J196,'Bảng tổng hợp'!$C$11:$Q$20000,2,0))</f>
        <v/>
      </c>
      <c r="L196" s="101" t="str">
        <f>IF($J196="","",VLOOKUP($J196,'Bảng tổng hợp'!$C$11:$Q$20000,3,0))</f>
        <v/>
      </c>
      <c r="M196" s="51"/>
      <c r="N196" s="102">
        <f t="shared" si="3"/>
        <v>0</v>
      </c>
      <c r="O196" s="103"/>
      <c r="P196" s="104" t="str">
        <f>IF($J196="","",VLOOKUP($J196,'Bảng tổng hợp'!$C$11:$M$20000,10,0))</f>
        <v/>
      </c>
      <c r="Q196" s="105" t="str">
        <f>IF($J196="","",VLOOKUP($J196,'Bảng tổng hợp'!$C$11:$M$20000,11,0))</f>
        <v/>
      </c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ht="18.75" customHeight="1">
      <c r="A197" s="44"/>
      <c r="B197" s="110"/>
      <c r="C197" s="98"/>
      <c r="D197" s="98"/>
      <c r="E197" s="99" t="str">
        <f t="shared" si="4"/>
        <v/>
      </c>
      <c r="F197" s="99" t="str">
        <f t="shared" si="5"/>
        <v/>
      </c>
      <c r="G197" s="99" t="str">
        <f t="shared" si="6"/>
        <v/>
      </c>
      <c r="H197" s="45"/>
      <c r="I197" s="45"/>
      <c r="J197" s="44"/>
      <c r="K197" s="99" t="str">
        <f>IF($J197="","",VLOOKUP($J197,'Bảng tổng hợp'!$C$11:$Q$20000,2,0))</f>
        <v/>
      </c>
      <c r="L197" s="101" t="str">
        <f>IF($J197="","",VLOOKUP($J197,'Bảng tổng hợp'!$C$11:$Q$20000,3,0))</f>
        <v/>
      </c>
      <c r="M197" s="51"/>
      <c r="N197" s="102">
        <f t="shared" si="3"/>
        <v>0</v>
      </c>
      <c r="O197" s="103"/>
      <c r="P197" s="104" t="str">
        <f>IF($J197="","",VLOOKUP($J197,'Bảng tổng hợp'!$C$11:$M$20000,10,0))</f>
        <v/>
      </c>
      <c r="Q197" s="105" t="str">
        <f>IF($J197="","",VLOOKUP($J197,'Bảng tổng hợp'!$C$11:$M$20000,11,0))</f>
        <v/>
      </c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ht="18.75" customHeight="1">
      <c r="A198" s="44"/>
      <c r="B198" s="110"/>
      <c r="C198" s="98"/>
      <c r="D198" s="98"/>
      <c r="E198" s="99" t="str">
        <f t="shared" si="4"/>
        <v/>
      </c>
      <c r="F198" s="99" t="str">
        <f t="shared" si="5"/>
        <v/>
      </c>
      <c r="G198" s="99" t="str">
        <f t="shared" si="6"/>
        <v/>
      </c>
      <c r="H198" s="45"/>
      <c r="I198" s="45"/>
      <c r="J198" s="44"/>
      <c r="K198" s="99" t="str">
        <f>IF($J198="","",VLOOKUP($J198,'Bảng tổng hợp'!$C$11:$Q$20000,2,0))</f>
        <v/>
      </c>
      <c r="L198" s="101" t="str">
        <f>IF($J198="","",VLOOKUP($J198,'Bảng tổng hợp'!$C$11:$Q$20000,3,0))</f>
        <v/>
      </c>
      <c r="M198" s="51"/>
      <c r="N198" s="102">
        <f t="shared" si="3"/>
        <v>0</v>
      </c>
      <c r="O198" s="103"/>
      <c r="P198" s="104" t="str">
        <f>IF($J198="","",VLOOKUP($J198,'Bảng tổng hợp'!$C$11:$M$20000,10,0))</f>
        <v/>
      </c>
      <c r="Q198" s="105" t="str">
        <f>IF($J198="","",VLOOKUP($J198,'Bảng tổng hợp'!$C$11:$M$20000,11,0))</f>
        <v/>
      </c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ht="18.75" customHeight="1">
      <c r="A199" s="44"/>
      <c r="B199" s="110"/>
      <c r="C199" s="98"/>
      <c r="D199" s="98"/>
      <c r="E199" s="99" t="str">
        <f t="shared" si="4"/>
        <v/>
      </c>
      <c r="F199" s="99" t="str">
        <f t="shared" si="5"/>
        <v/>
      </c>
      <c r="G199" s="99" t="str">
        <f t="shared" si="6"/>
        <v/>
      </c>
      <c r="H199" s="45"/>
      <c r="I199" s="45"/>
      <c r="J199" s="44"/>
      <c r="K199" s="99" t="str">
        <f>IF($J199="","",VLOOKUP($J199,'Bảng tổng hợp'!$C$11:$Q$20000,2,0))</f>
        <v/>
      </c>
      <c r="L199" s="101" t="str">
        <f>IF($J199="","",VLOOKUP($J199,'Bảng tổng hợp'!$C$11:$Q$20000,3,0))</f>
        <v/>
      </c>
      <c r="M199" s="51"/>
      <c r="N199" s="102">
        <f t="shared" si="3"/>
        <v>0</v>
      </c>
      <c r="O199" s="103"/>
      <c r="P199" s="104" t="str">
        <f>IF($J199="","",VLOOKUP($J199,'Bảng tổng hợp'!$C$11:$M$20000,10,0))</f>
        <v/>
      </c>
      <c r="Q199" s="105" t="str">
        <f>IF($J199="","",VLOOKUP($J199,'Bảng tổng hợp'!$C$11:$M$20000,11,0))</f>
        <v/>
      </c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ht="18.75" customHeight="1">
      <c r="A200" s="44"/>
      <c r="B200" s="110"/>
      <c r="C200" s="98"/>
      <c r="D200" s="98"/>
      <c r="E200" s="99" t="str">
        <f t="shared" si="4"/>
        <v/>
      </c>
      <c r="F200" s="99" t="str">
        <f t="shared" si="5"/>
        <v/>
      </c>
      <c r="G200" s="99" t="str">
        <f t="shared" si="6"/>
        <v/>
      </c>
      <c r="H200" s="45"/>
      <c r="I200" s="45"/>
      <c r="J200" s="44"/>
      <c r="K200" s="99" t="str">
        <f>IF($J200="","",VLOOKUP($J200,'Bảng tổng hợp'!$C$11:$Q$20000,2,0))</f>
        <v/>
      </c>
      <c r="L200" s="101" t="str">
        <f>IF($J200="","",VLOOKUP($J200,'Bảng tổng hợp'!$C$11:$Q$20000,3,0))</f>
        <v/>
      </c>
      <c r="M200" s="51"/>
      <c r="N200" s="102">
        <f t="shared" si="3"/>
        <v>0</v>
      </c>
      <c r="O200" s="103"/>
      <c r="P200" s="104" t="str">
        <f>IF($J200="","",VLOOKUP($J200,'Bảng tổng hợp'!$C$11:$M$20000,10,0))</f>
        <v/>
      </c>
      <c r="Q200" s="105" t="str">
        <f>IF($J200="","",VLOOKUP($J200,'Bảng tổng hợp'!$C$11:$M$20000,11,0))</f>
        <v/>
      </c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ht="18.75" customHeight="1">
      <c r="A201" s="44"/>
      <c r="B201" s="110"/>
      <c r="C201" s="98"/>
      <c r="D201" s="98"/>
      <c r="E201" s="99" t="str">
        <f t="shared" si="4"/>
        <v/>
      </c>
      <c r="F201" s="99" t="str">
        <f t="shared" si="5"/>
        <v/>
      </c>
      <c r="G201" s="99" t="str">
        <f t="shared" si="6"/>
        <v/>
      </c>
      <c r="H201" s="45"/>
      <c r="I201" s="45"/>
      <c r="J201" s="44"/>
      <c r="K201" s="99" t="str">
        <f>IF($J201="","",VLOOKUP($J201,'Bảng tổng hợp'!$C$11:$Q$20000,2,0))</f>
        <v/>
      </c>
      <c r="L201" s="101" t="str">
        <f>IF($J201="","",VLOOKUP($J201,'Bảng tổng hợp'!$C$11:$Q$20000,3,0))</f>
        <v/>
      </c>
      <c r="M201" s="51"/>
      <c r="N201" s="102">
        <f t="shared" si="3"/>
        <v>0</v>
      </c>
      <c r="O201" s="103"/>
      <c r="P201" s="104" t="str">
        <f>IF($J201="","",VLOOKUP($J201,'Bảng tổng hợp'!$C$11:$M$20000,10,0))</f>
        <v/>
      </c>
      <c r="Q201" s="105" t="str">
        <f>IF($J201="","",VLOOKUP($J201,'Bảng tổng hợp'!$C$11:$M$20000,11,0))</f>
        <v/>
      </c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ht="18.75" customHeight="1">
      <c r="A202" s="44"/>
      <c r="B202" s="110"/>
      <c r="C202" s="98"/>
      <c r="D202" s="98"/>
      <c r="E202" s="99" t="str">
        <f t="shared" si="4"/>
        <v/>
      </c>
      <c r="F202" s="99" t="str">
        <f t="shared" si="5"/>
        <v/>
      </c>
      <c r="G202" s="99" t="str">
        <f t="shared" si="6"/>
        <v/>
      </c>
      <c r="H202" s="45"/>
      <c r="I202" s="45"/>
      <c r="J202" s="44"/>
      <c r="K202" s="99" t="str">
        <f>IF($J202="","",VLOOKUP($J202,'Bảng tổng hợp'!$C$11:$Q$20000,2,0))</f>
        <v/>
      </c>
      <c r="L202" s="101" t="str">
        <f>IF($J202="","",VLOOKUP($J202,'Bảng tổng hợp'!$C$11:$Q$20000,3,0))</f>
        <v/>
      </c>
      <c r="M202" s="51"/>
      <c r="N202" s="102">
        <f t="shared" si="3"/>
        <v>0</v>
      </c>
      <c r="O202" s="103"/>
      <c r="P202" s="104" t="str">
        <f>IF($J202="","",VLOOKUP($J202,'Bảng tổng hợp'!$C$11:$M$20000,10,0))</f>
        <v/>
      </c>
      <c r="Q202" s="105" t="str">
        <f>IF($J202="","",VLOOKUP($J202,'Bảng tổng hợp'!$C$11:$M$20000,11,0))</f>
        <v/>
      </c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ht="18.75" customHeight="1">
      <c r="A203" s="44"/>
      <c r="B203" s="110"/>
      <c r="C203" s="98"/>
      <c r="D203" s="98"/>
      <c r="E203" s="99" t="str">
        <f t="shared" si="4"/>
        <v/>
      </c>
      <c r="F203" s="99" t="str">
        <f t="shared" si="5"/>
        <v/>
      </c>
      <c r="G203" s="99" t="str">
        <f t="shared" si="6"/>
        <v/>
      </c>
      <c r="H203" s="45"/>
      <c r="I203" s="45"/>
      <c r="J203" s="44"/>
      <c r="K203" s="99" t="str">
        <f>IF($J203="","",VLOOKUP($J203,'Bảng tổng hợp'!$C$11:$Q$20000,2,0))</f>
        <v/>
      </c>
      <c r="L203" s="101" t="str">
        <f>IF($J203="","",VLOOKUP($J203,'Bảng tổng hợp'!$C$11:$Q$20000,3,0))</f>
        <v/>
      </c>
      <c r="M203" s="51"/>
      <c r="N203" s="102">
        <f t="shared" si="3"/>
        <v>0</v>
      </c>
      <c r="O203" s="103"/>
      <c r="P203" s="104" t="str">
        <f>IF($J203="","",VLOOKUP($J203,'Bảng tổng hợp'!$C$11:$M$20000,10,0))</f>
        <v/>
      </c>
      <c r="Q203" s="105" t="str">
        <f>IF($J203="","",VLOOKUP($J203,'Bảng tổng hợp'!$C$11:$M$20000,11,0))</f>
        <v/>
      </c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ht="18.75" customHeight="1">
      <c r="A204" s="44"/>
      <c r="B204" s="110"/>
      <c r="C204" s="98"/>
      <c r="D204" s="98"/>
      <c r="E204" s="99" t="str">
        <f t="shared" si="4"/>
        <v/>
      </c>
      <c r="F204" s="99" t="str">
        <f t="shared" si="5"/>
        <v/>
      </c>
      <c r="G204" s="99" t="str">
        <f t="shared" si="6"/>
        <v/>
      </c>
      <c r="H204" s="45"/>
      <c r="I204" s="45"/>
      <c r="J204" s="44"/>
      <c r="K204" s="99" t="str">
        <f>IF($J204="","",VLOOKUP($J204,'Bảng tổng hợp'!$C$11:$Q$20000,2,0))</f>
        <v/>
      </c>
      <c r="L204" s="101" t="str">
        <f>IF($J204="","",VLOOKUP($J204,'Bảng tổng hợp'!$C$11:$Q$20000,3,0))</f>
        <v/>
      </c>
      <c r="M204" s="51"/>
      <c r="N204" s="102">
        <f t="shared" si="3"/>
        <v>0</v>
      </c>
      <c r="O204" s="103"/>
      <c r="P204" s="104" t="str">
        <f>IF($J204="","",VLOOKUP($J204,'Bảng tổng hợp'!$C$11:$M$20000,10,0))</f>
        <v/>
      </c>
      <c r="Q204" s="105" t="str">
        <f>IF($J204="","",VLOOKUP($J204,'Bảng tổng hợp'!$C$11:$M$20000,11,0))</f>
        <v/>
      </c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ht="18.75" customHeight="1">
      <c r="A205" s="44"/>
      <c r="B205" s="110"/>
      <c r="C205" s="98"/>
      <c r="D205" s="98"/>
      <c r="E205" s="99" t="str">
        <f t="shared" si="4"/>
        <v/>
      </c>
      <c r="F205" s="99" t="str">
        <f t="shared" si="5"/>
        <v/>
      </c>
      <c r="G205" s="99" t="str">
        <f t="shared" si="6"/>
        <v/>
      </c>
      <c r="H205" s="45"/>
      <c r="I205" s="45"/>
      <c r="J205" s="44"/>
      <c r="K205" s="99" t="str">
        <f>IF($J205="","",VLOOKUP($J205,'Bảng tổng hợp'!$C$11:$Q$20000,2,0))</f>
        <v/>
      </c>
      <c r="L205" s="101" t="str">
        <f>IF($J205="","",VLOOKUP($J205,'Bảng tổng hợp'!$C$11:$Q$20000,3,0))</f>
        <v/>
      </c>
      <c r="M205" s="51"/>
      <c r="N205" s="102">
        <f t="shared" si="3"/>
        <v>0</v>
      </c>
      <c r="O205" s="103"/>
      <c r="P205" s="104" t="str">
        <f>IF($J205="","",VLOOKUP($J205,'Bảng tổng hợp'!$C$11:$M$20000,10,0))</f>
        <v/>
      </c>
      <c r="Q205" s="105" t="str">
        <f>IF($J205="","",VLOOKUP($J205,'Bảng tổng hợp'!$C$11:$M$20000,11,0))</f>
        <v/>
      </c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ht="18.75" customHeight="1">
      <c r="A206" s="44"/>
      <c r="B206" s="110"/>
      <c r="C206" s="98"/>
      <c r="D206" s="98"/>
      <c r="E206" s="99" t="str">
        <f t="shared" si="4"/>
        <v/>
      </c>
      <c r="F206" s="99" t="str">
        <f t="shared" si="5"/>
        <v/>
      </c>
      <c r="G206" s="99" t="str">
        <f t="shared" si="6"/>
        <v/>
      </c>
      <c r="H206" s="45"/>
      <c r="I206" s="45"/>
      <c r="J206" s="44"/>
      <c r="K206" s="99" t="str">
        <f>IF($J206="","",VLOOKUP($J206,'Bảng tổng hợp'!$C$11:$Q$20000,2,0))</f>
        <v/>
      </c>
      <c r="L206" s="101" t="str">
        <f>IF($J206="","",VLOOKUP($J206,'Bảng tổng hợp'!$C$11:$Q$20000,3,0))</f>
        <v/>
      </c>
      <c r="M206" s="51"/>
      <c r="N206" s="102">
        <f t="shared" si="3"/>
        <v>0</v>
      </c>
      <c r="O206" s="103"/>
      <c r="P206" s="104" t="str">
        <f>IF($J206="","",VLOOKUP($J206,'Bảng tổng hợp'!$C$11:$M$20000,10,0))</f>
        <v/>
      </c>
      <c r="Q206" s="105" t="str">
        <f>IF($J206="","",VLOOKUP($J206,'Bảng tổng hợp'!$C$11:$M$20000,11,0))</f>
        <v/>
      </c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ht="18.75" customHeight="1">
      <c r="A207" s="44"/>
      <c r="B207" s="110"/>
      <c r="C207" s="98"/>
      <c r="D207" s="98"/>
      <c r="E207" s="99" t="str">
        <f t="shared" si="4"/>
        <v/>
      </c>
      <c r="F207" s="99" t="str">
        <f t="shared" si="5"/>
        <v/>
      </c>
      <c r="G207" s="99" t="str">
        <f t="shared" si="6"/>
        <v/>
      </c>
      <c r="H207" s="45"/>
      <c r="I207" s="45"/>
      <c r="J207" s="44"/>
      <c r="K207" s="99" t="str">
        <f>IF($J207="","",VLOOKUP($J207,'Bảng tổng hợp'!$C$11:$Q$20000,2,0))</f>
        <v/>
      </c>
      <c r="L207" s="101" t="str">
        <f>IF($J207="","",VLOOKUP($J207,'Bảng tổng hợp'!$C$11:$Q$20000,3,0))</f>
        <v/>
      </c>
      <c r="M207" s="51"/>
      <c r="N207" s="102">
        <f t="shared" si="3"/>
        <v>0</v>
      </c>
      <c r="O207" s="103"/>
      <c r="P207" s="104" t="str">
        <f>IF($J207="","",VLOOKUP($J207,'Bảng tổng hợp'!$C$11:$M$20000,10,0))</f>
        <v/>
      </c>
      <c r="Q207" s="105" t="str">
        <f>IF($J207="","",VLOOKUP($J207,'Bảng tổng hợp'!$C$11:$M$20000,11,0))</f>
        <v/>
      </c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ht="18.75" customHeight="1">
      <c r="A208" s="44"/>
      <c r="B208" s="110"/>
      <c r="C208" s="98"/>
      <c r="D208" s="98"/>
      <c r="E208" s="99" t="str">
        <f t="shared" si="4"/>
        <v/>
      </c>
      <c r="F208" s="99" t="str">
        <f t="shared" si="5"/>
        <v/>
      </c>
      <c r="G208" s="99" t="str">
        <f t="shared" si="6"/>
        <v/>
      </c>
      <c r="H208" s="45"/>
      <c r="I208" s="45"/>
      <c r="J208" s="44"/>
      <c r="K208" s="99" t="str">
        <f>IF($J208="","",VLOOKUP($J208,'Bảng tổng hợp'!$C$11:$Q$20000,2,0))</f>
        <v/>
      </c>
      <c r="L208" s="101" t="str">
        <f>IF($J208="","",VLOOKUP($J208,'Bảng tổng hợp'!$C$11:$Q$20000,3,0))</f>
        <v/>
      </c>
      <c r="M208" s="51"/>
      <c r="N208" s="102">
        <f t="shared" si="3"/>
        <v>0</v>
      </c>
      <c r="O208" s="103"/>
      <c r="P208" s="104" t="str">
        <f>IF($J208="","",VLOOKUP($J208,'Bảng tổng hợp'!$C$11:$M$20000,10,0))</f>
        <v/>
      </c>
      <c r="Q208" s="105" t="str">
        <f>IF($J208="","",VLOOKUP($J208,'Bảng tổng hợp'!$C$11:$M$20000,11,0))</f>
        <v/>
      </c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ht="18.75" customHeight="1">
      <c r="A209" s="44"/>
      <c r="B209" s="110"/>
      <c r="C209" s="98"/>
      <c r="D209" s="98"/>
      <c r="E209" s="99" t="str">
        <f t="shared" si="4"/>
        <v/>
      </c>
      <c r="F209" s="99" t="str">
        <f t="shared" si="5"/>
        <v/>
      </c>
      <c r="G209" s="99" t="str">
        <f t="shared" si="6"/>
        <v/>
      </c>
      <c r="H209" s="45"/>
      <c r="I209" s="45"/>
      <c r="J209" s="44"/>
      <c r="K209" s="99" t="str">
        <f>IF($J209="","",VLOOKUP($J209,'Bảng tổng hợp'!$C$11:$Q$20000,2,0))</f>
        <v/>
      </c>
      <c r="L209" s="101" t="str">
        <f>IF($J209="","",VLOOKUP($J209,'Bảng tổng hợp'!$C$11:$Q$20000,3,0))</f>
        <v/>
      </c>
      <c r="M209" s="51"/>
      <c r="N209" s="102">
        <f t="shared" si="3"/>
        <v>0</v>
      </c>
      <c r="O209" s="103"/>
      <c r="P209" s="104" t="str">
        <f>IF($J209="","",VLOOKUP($J209,'Bảng tổng hợp'!$C$11:$M$20000,10,0))</f>
        <v/>
      </c>
      <c r="Q209" s="105" t="str">
        <f>IF($J209="","",VLOOKUP($J209,'Bảng tổng hợp'!$C$11:$M$20000,11,0))</f>
        <v/>
      </c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ht="18.75" customHeight="1">
      <c r="A210" s="44"/>
      <c r="B210" s="110"/>
      <c r="C210" s="98"/>
      <c r="D210" s="98"/>
      <c r="E210" s="99" t="str">
        <f t="shared" si="4"/>
        <v/>
      </c>
      <c r="F210" s="99" t="str">
        <f t="shared" si="5"/>
        <v/>
      </c>
      <c r="G210" s="99" t="str">
        <f t="shared" si="6"/>
        <v/>
      </c>
      <c r="H210" s="45"/>
      <c r="I210" s="45"/>
      <c r="J210" s="44"/>
      <c r="K210" s="99" t="str">
        <f>IF($J210="","",VLOOKUP($J210,'Bảng tổng hợp'!$C$11:$Q$20000,2,0))</f>
        <v/>
      </c>
      <c r="L210" s="101" t="str">
        <f>IF($J210="","",VLOOKUP($J210,'Bảng tổng hợp'!$C$11:$Q$20000,3,0))</f>
        <v/>
      </c>
      <c r="M210" s="51"/>
      <c r="N210" s="102">
        <f t="shared" si="3"/>
        <v>0</v>
      </c>
      <c r="O210" s="103"/>
      <c r="P210" s="104" t="str">
        <f>IF($J210="","",VLOOKUP($J210,'Bảng tổng hợp'!$C$11:$M$20000,10,0))</f>
        <v/>
      </c>
      <c r="Q210" s="105" t="str">
        <f>IF($J210="","",VLOOKUP($J210,'Bảng tổng hợp'!$C$11:$M$20000,11,0))</f>
        <v/>
      </c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ht="18.75" customHeight="1">
      <c r="A211" s="44"/>
      <c r="B211" s="110"/>
      <c r="C211" s="98"/>
      <c r="D211" s="98"/>
      <c r="E211" s="99" t="str">
        <f t="shared" si="4"/>
        <v/>
      </c>
      <c r="F211" s="99" t="str">
        <f t="shared" si="5"/>
        <v/>
      </c>
      <c r="G211" s="99" t="str">
        <f t="shared" si="6"/>
        <v/>
      </c>
      <c r="H211" s="45"/>
      <c r="I211" s="45"/>
      <c r="J211" s="44"/>
      <c r="K211" s="99" t="str">
        <f>IF($J211="","",VLOOKUP($J211,'Bảng tổng hợp'!$C$11:$Q$20000,2,0))</f>
        <v/>
      </c>
      <c r="L211" s="101" t="str">
        <f>IF($J211="","",VLOOKUP($J211,'Bảng tổng hợp'!$C$11:$Q$20000,3,0))</f>
        <v/>
      </c>
      <c r="M211" s="51"/>
      <c r="N211" s="102">
        <f t="shared" si="3"/>
        <v>0</v>
      </c>
      <c r="O211" s="103"/>
      <c r="P211" s="104" t="str">
        <f>IF($J211="","",VLOOKUP($J211,'Bảng tổng hợp'!$C$11:$M$20000,10,0))</f>
        <v/>
      </c>
      <c r="Q211" s="105" t="str">
        <f>IF($J211="","",VLOOKUP($J211,'Bảng tổng hợp'!$C$11:$M$20000,11,0))</f>
        <v/>
      </c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ht="18.75" customHeight="1">
      <c r="A212" s="44"/>
      <c r="B212" s="110"/>
      <c r="C212" s="98"/>
      <c r="D212" s="98"/>
      <c r="E212" s="99" t="str">
        <f t="shared" si="4"/>
        <v/>
      </c>
      <c r="F212" s="99" t="str">
        <f t="shared" si="5"/>
        <v/>
      </c>
      <c r="G212" s="99" t="str">
        <f t="shared" si="6"/>
        <v/>
      </c>
      <c r="H212" s="45"/>
      <c r="I212" s="45"/>
      <c r="J212" s="44"/>
      <c r="K212" s="99" t="str">
        <f>IF($J212="","",VLOOKUP($J212,'Bảng tổng hợp'!$C$11:$Q$20000,2,0))</f>
        <v/>
      </c>
      <c r="L212" s="101" t="str">
        <f>IF($J212="","",VLOOKUP($J212,'Bảng tổng hợp'!$C$11:$Q$20000,3,0))</f>
        <v/>
      </c>
      <c r="M212" s="51"/>
      <c r="N212" s="102">
        <f t="shared" si="3"/>
        <v>0</v>
      </c>
      <c r="O212" s="103"/>
      <c r="P212" s="104" t="str">
        <f>IF($J212="","",VLOOKUP($J212,'Bảng tổng hợp'!$C$11:$M$20000,10,0))</f>
        <v/>
      </c>
      <c r="Q212" s="105" t="str">
        <f>IF($J212="","",VLOOKUP($J212,'Bảng tổng hợp'!$C$11:$M$20000,11,0))</f>
        <v/>
      </c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ht="18.75" customHeight="1">
      <c r="A213" s="44"/>
      <c r="B213" s="110"/>
      <c r="C213" s="98"/>
      <c r="D213" s="98"/>
      <c r="E213" s="99" t="str">
        <f t="shared" si="4"/>
        <v/>
      </c>
      <c r="F213" s="99" t="str">
        <f t="shared" si="5"/>
        <v/>
      </c>
      <c r="G213" s="99" t="str">
        <f t="shared" si="6"/>
        <v/>
      </c>
      <c r="H213" s="45"/>
      <c r="I213" s="45"/>
      <c r="J213" s="44"/>
      <c r="K213" s="99" t="str">
        <f>IF($J213="","",VLOOKUP($J213,'Bảng tổng hợp'!$C$11:$Q$20000,2,0))</f>
        <v/>
      </c>
      <c r="L213" s="101" t="str">
        <f>IF($J213="","",VLOOKUP($J213,'Bảng tổng hợp'!$C$11:$Q$20000,3,0))</f>
        <v/>
      </c>
      <c r="M213" s="51"/>
      <c r="N213" s="102">
        <f t="shared" si="3"/>
        <v>0</v>
      </c>
      <c r="O213" s="103"/>
      <c r="P213" s="104" t="str">
        <f>IF($J213="","",VLOOKUP($J213,'Bảng tổng hợp'!$C$11:$M$20000,10,0))</f>
        <v/>
      </c>
      <c r="Q213" s="105" t="str">
        <f>IF($J213="","",VLOOKUP($J213,'Bảng tổng hợp'!$C$11:$M$20000,11,0))</f>
        <v/>
      </c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ht="18.75" customHeight="1">
      <c r="A214" s="44"/>
      <c r="B214" s="110"/>
      <c r="C214" s="98"/>
      <c r="D214" s="98"/>
      <c r="E214" s="99" t="str">
        <f t="shared" si="4"/>
        <v/>
      </c>
      <c r="F214" s="99" t="str">
        <f t="shared" si="5"/>
        <v/>
      </c>
      <c r="G214" s="99" t="str">
        <f t="shared" si="6"/>
        <v/>
      </c>
      <c r="H214" s="45"/>
      <c r="I214" s="45"/>
      <c r="J214" s="44"/>
      <c r="K214" s="99" t="str">
        <f>IF($J214="","",VLOOKUP($J214,'Bảng tổng hợp'!$C$11:$Q$20000,2,0))</f>
        <v/>
      </c>
      <c r="L214" s="101" t="str">
        <f>IF($J214="","",VLOOKUP($J214,'Bảng tổng hợp'!$C$11:$Q$20000,3,0))</f>
        <v/>
      </c>
      <c r="M214" s="51"/>
      <c r="N214" s="102">
        <f t="shared" si="3"/>
        <v>0</v>
      </c>
      <c r="O214" s="103"/>
      <c r="P214" s="104" t="str">
        <f>IF($J214="","",VLOOKUP($J214,'Bảng tổng hợp'!$C$11:$M$20000,10,0))</f>
        <v/>
      </c>
      <c r="Q214" s="105" t="str">
        <f>IF($J214="","",VLOOKUP($J214,'Bảng tổng hợp'!$C$11:$M$20000,11,0))</f>
        <v/>
      </c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ht="18.75" customHeight="1">
      <c r="A215" s="44"/>
      <c r="B215" s="110"/>
      <c r="C215" s="98"/>
      <c r="D215" s="98"/>
      <c r="E215" s="99" t="str">
        <f t="shared" si="4"/>
        <v/>
      </c>
      <c r="F215" s="99" t="str">
        <f t="shared" si="5"/>
        <v/>
      </c>
      <c r="G215" s="99" t="str">
        <f t="shared" si="6"/>
        <v/>
      </c>
      <c r="H215" s="45"/>
      <c r="I215" s="45"/>
      <c r="J215" s="44"/>
      <c r="K215" s="99" t="str">
        <f>IF($J215="","",VLOOKUP($J215,'Bảng tổng hợp'!$C$11:$Q$20000,2,0))</f>
        <v/>
      </c>
      <c r="L215" s="101" t="str">
        <f>IF($J215="","",VLOOKUP($J215,'Bảng tổng hợp'!$C$11:$Q$20000,3,0))</f>
        <v/>
      </c>
      <c r="M215" s="51"/>
      <c r="N215" s="102">
        <f t="shared" si="3"/>
        <v>0</v>
      </c>
      <c r="O215" s="103"/>
      <c r="P215" s="104" t="str">
        <f>IF($J215="","",VLOOKUP($J215,'Bảng tổng hợp'!$C$11:$M$20000,10,0))</f>
        <v/>
      </c>
      <c r="Q215" s="105" t="str">
        <f>IF($J215="","",VLOOKUP($J215,'Bảng tổng hợp'!$C$11:$M$20000,11,0))</f>
        <v/>
      </c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ht="18.75" customHeight="1">
      <c r="A216" s="44"/>
      <c r="B216" s="110"/>
      <c r="C216" s="98"/>
      <c r="D216" s="98"/>
      <c r="E216" s="99" t="str">
        <f t="shared" si="4"/>
        <v/>
      </c>
      <c r="F216" s="99" t="str">
        <f t="shared" si="5"/>
        <v/>
      </c>
      <c r="G216" s="99" t="str">
        <f t="shared" si="6"/>
        <v/>
      </c>
      <c r="H216" s="45"/>
      <c r="I216" s="45"/>
      <c r="J216" s="44"/>
      <c r="K216" s="99" t="str">
        <f>IF($J216="","",VLOOKUP($J216,'Bảng tổng hợp'!$C$11:$Q$20000,2,0))</f>
        <v/>
      </c>
      <c r="L216" s="101" t="str">
        <f>IF($J216="","",VLOOKUP($J216,'Bảng tổng hợp'!$C$11:$Q$20000,3,0))</f>
        <v/>
      </c>
      <c r="M216" s="51"/>
      <c r="N216" s="102">
        <f t="shared" si="3"/>
        <v>0</v>
      </c>
      <c r="O216" s="103"/>
      <c r="P216" s="104" t="str">
        <f>IF($J216="","",VLOOKUP($J216,'Bảng tổng hợp'!$C$11:$M$20000,10,0))</f>
        <v/>
      </c>
      <c r="Q216" s="105" t="str">
        <f>IF($J216="","",VLOOKUP($J216,'Bảng tổng hợp'!$C$11:$M$20000,11,0))</f>
        <v/>
      </c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ht="18.75" customHeight="1">
      <c r="A217" s="44"/>
      <c r="B217" s="110"/>
      <c r="C217" s="98"/>
      <c r="D217" s="98"/>
      <c r="E217" s="99" t="str">
        <f t="shared" si="4"/>
        <v/>
      </c>
      <c r="F217" s="99" t="str">
        <f t="shared" si="5"/>
        <v/>
      </c>
      <c r="G217" s="99" t="str">
        <f t="shared" si="6"/>
        <v/>
      </c>
      <c r="H217" s="45"/>
      <c r="I217" s="45"/>
      <c r="J217" s="44"/>
      <c r="K217" s="99" t="str">
        <f>IF($J217="","",VLOOKUP($J217,'Bảng tổng hợp'!$C$11:$Q$20000,2,0))</f>
        <v/>
      </c>
      <c r="L217" s="101" t="str">
        <f>IF($J217="","",VLOOKUP($J217,'Bảng tổng hợp'!$C$11:$Q$20000,3,0))</f>
        <v/>
      </c>
      <c r="M217" s="51"/>
      <c r="N217" s="102">
        <f t="shared" si="3"/>
        <v>0</v>
      </c>
      <c r="O217" s="103"/>
      <c r="P217" s="104" t="str">
        <f>IF($J217="","",VLOOKUP($J217,'Bảng tổng hợp'!$C$11:$M$20000,10,0))</f>
        <v/>
      </c>
      <c r="Q217" s="105" t="str">
        <f>IF($J217="","",VLOOKUP($J217,'Bảng tổng hợp'!$C$11:$M$20000,11,0))</f>
        <v/>
      </c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ht="18.75" customHeight="1">
      <c r="A218" s="44"/>
      <c r="B218" s="110"/>
      <c r="C218" s="98"/>
      <c r="D218" s="98"/>
      <c r="E218" s="99" t="str">
        <f t="shared" si="4"/>
        <v/>
      </c>
      <c r="F218" s="99" t="str">
        <f t="shared" si="5"/>
        <v/>
      </c>
      <c r="G218" s="99" t="str">
        <f t="shared" si="6"/>
        <v/>
      </c>
      <c r="H218" s="45"/>
      <c r="I218" s="45"/>
      <c r="J218" s="44"/>
      <c r="K218" s="99" t="str">
        <f>IF($J218="","",VLOOKUP($J218,'Bảng tổng hợp'!$C$11:$Q$20000,2,0))</f>
        <v/>
      </c>
      <c r="L218" s="101" t="str">
        <f>IF($J218="","",VLOOKUP($J218,'Bảng tổng hợp'!$C$11:$Q$20000,3,0))</f>
        <v/>
      </c>
      <c r="M218" s="51"/>
      <c r="N218" s="102">
        <f t="shared" si="3"/>
        <v>0</v>
      </c>
      <c r="O218" s="103"/>
      <c r="P218" s="104" t="str">
        <f>IF($J218="","",VLOOKUP($J218,'Bảng tổng hợp'!$C$11:$M$20000,10,0))</f>
        <v/>
      </c>
      <c r="Q218" s="105" t="str">
        <f>IF($J218="","",VLOOKUP($J218,'Bảng tổng hợp'!$C$11:$M$20000,11,0))</f>
        <v/>
      </c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ht="18.75" customHeight="1">
      <c r="A219" s="44"/>
      <c r="B219" s="110"/>
      <c r="C219" s="98"/>
      <c r="D219" s="98"/>
      <c r="E219" s="99" t="str">
        <f t="shared" si="4"/>
        <v/>
      </c>
      <c r="F219" s="99" t="str">
        <f t="shared" si="5"/>
        <v/>
      </c>
      <c r="G219" s="99" t="str">
        <f t="shared" si="6"/>
        <v/>
      </c>
      <c r="H219" s="45"/>
      <c r="I219" s="45"/>
      <c r="J219" s="44"/>
      <c r="K219" s="99" t="str">
        <f>IF($J219="","",VLOOKUP($J219,'Bảng tổng hợp'!$C$11:$Q$20000,2,0))</f>
        <v/>
      </c>
      <c r="L219" s="101" t="str">
        <f>IF($J219="","",VLOOKUP($J219,'Bảng tổng hợp'!$C$11:$Q$20000,3,0))</f>
        <v/>
      </c>
      <c r="M219" s="51"/>
      <c r="N219" s="102">
        <f t="shared" si="3"/>
        <v>0</v>
      </c>
      <c r="O219" s="103"/>
      <c r="P219" s="104" t="str">
        <f>IF($J219="","",VLOOKUP($J219,'Bảng tổng hợp'!$C$11:$M$20000,10,0))</f>
        <v/>
      </c>
      <c r="Q219" s="105" t="str">
        <f>IF($J219="","",VLOOKUP($J219,'Bảng tổng hợp'!$C$11:$M$20000,11,0))</f>
        <v/>
      </c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ht="18.75" customHeight="1">
      <c r="A220" s="44"/>
      <c r="B220" s="110"/>
      <c r="C220" s="98"/>
      <c r="D220" s="98"/>
      <c r="E220" s="99" t="str">
        <f t="shared" si="4"/>
        <v/>
      </c>
      <c r="F220" s="99" t="str">
        <f t="shared" si="5"/>
        <v/>
      </c>
      <c r="G220" s="99" t="str">
        <f t="shared" si="6"/>
        <v/>
      </c>
      <c r="H220" s="45"/>
      <c r="I220" s="45"/>
      <c r="J220" s="44"/>
      <c r="K220" s="99" t="str">
        <f>IF($J220="","",VLOOKUP($J220,'Bảng tổng hợp'!$C$11:$Q$20000,2,0))</f>
        <v/>
      </c>
      <c r="L220" s="101" t="str">
        <f>IF($J220="","",VLOOKUP($J220,'Bảng tổng hợp'!$C$11:$Q$20000,3,0))</f>
        <v/>
      </c>
      <c r="M220" s="51"/>
      <c r="N220" s="102">
        <f t="shared" si="3"/>
        <v>0</v>
      </c>
      <c r="O220" s="103"/>
      <c r="P220" s="104" t="str">
        <f>IF($J220="","",VLOOKUP($J220,'Bảng tổng hợp'!$C$11:$M$20000,10,0))</f>
        <v/>
      </c>
      <c r="Q220" s="105" t="str">
        <f>IF($J220="","",VLOOKUP($J220,'Bảng tổng hợp'!$C$11:$M$20000,11,0))</f>
        <v/>
      </c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ht="18.75" customHeight="1">
      <c r="A221" s="44"/>
      <c r="B221" s="110"/>
      <c r="C221" s="98"/>
      <c r="D221" s="98"/>
      <c r="E221" s="99" t="str">
        <f t="shared" si="4"/>
        <v/>
      </c>
      <c r="F221" s="99" t="str">
        <f t="shared" si="5"/>
        <v/>
      </c>
      <c r="G221" s="99" t="str">
        <f t="shared" si="6"/>
        <v/>
      </c>
      <c r="H221" s="45"/>
      <c r="I221" s="45"/>
      <c r="J221" s="44"/>
      <c r="K221" s="99" t="str">
        <f>IF($J221="","",VLOOKUP($J221,'Bảng tổng hợp'!$C$11:$Q$20000,2,0))</f>
        <v/>
      </c>
      <c r="L221" s="101" t="str">
        <f>IF($J221="","",VLOOKUP($J221,'Bảng tổng hợp'!$C$11:$Q$20000,3,0))</f>
        <v/>
      </c>
      <c r="M221" s="51"/>
      <c r="N221" s="102">
        <f t="shared" si="3"/>
        <v>0</v>
      </c>
      <c r="O221" s="103"/>
      <c r="P221" s="104" t="str">
        <f>IF($J221="","",VLOOKUP($J221,'Bảng tổng hợp'!$C$11:$M$20000,10,0))</f>
        <v/>
      </c>
      <c r="Q221" s="105" t="str">
        <f>IF($J221="","",VLOOKUP($J221,'Bảng tổng hợp'!$C$11:$M$20000,11,0))</f>
        <v/>
      </c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ht="18.75" customHeight="1">
      <c r="A222" s="44"/>
      <c r="B222" s="110"/>
      <c r="C222" s="98"/>
      <c r="D222" s="98"/>
      <c r="E222" s="99" t="str">
        <f t="shared" si="4"/>
        <v/>
      </c>
      <c r="F222" s="99" t="str">
        <f t="shared" si="5"/>
        <v/>
      </c>
      <c r="G222" s="99" t="str">
        <f t="shared" si="6"/>
        <v/>
      </c>
      <c r="H222" s="45"/>
      <c r="I222" s="45"/>
      <c r="J222" s="44"/>
      <c r="K222" s="99" t="str">
        <f>IF($J222="","",VLOOKUP($J222,'Bảng tổng hợp'!$C$11:$Q$20000,2,0))</f>
        <v/>
      </c>
      <c r="L222" s="101" t="str">
        <f>IF($J222="","",VLOOKUP($J222,'Bảng tổng hợp'!$C$11:$Q$20000,3,0))</f>
        <v/>
      </c>
      <c r="M222" s="51"/>
      <c r="N222" s="102">
        <f t="shared" si="3"/>
        <v>0</v>
      </c>
      <c r="O222" s="103"/>
      <c r="P222" s="104" t="str">
        <f>IF($J222="","",VLOOKUP($J222,'Bảng tổng hợp'!$C$11:$M$20000,10,0))</f>
        <v/>
      </c>
      <c r="Q222" s="105" t="str">
        <f>IF($J222="","",VLOOKUP($J222,'Bảng tổng hợp'!$C$11:$M$20000,11,0))</f>
        <v/>
      </c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ht="18.75" customHeight="1">
      <c r="A223" s="44"/>
      <c r="B223" s="110"/>
      <c r="C223" s="98"/>
      <c r="D223" s="98"/>
      <c r="E223" s="99" t="str">
        <f t="shared" si="4"/>
        <v/>
      </c>
      <c r="F223" s="99" t="str">
        <f t="shared" si="5"/>
        <v/>
      </c>
      <c r="G223" s="99" t="str">
        <f t="shared" si="6"/>
        <v/>
      </c>
      <c r="H223" s="45"/>
      <c r="I223" s="45"/>
      <c r="J223" s="44"/>
      <c r="K223" s="99" t="str">
        <f>IF($J223="","",VLOOKUP($J223,'Bảng tổng hợp'!$C$11:$Q$20000,2,0))</f>
        <v/>
      </c>
      <c r="L223" s="101" t="str">
        <f>IF($J223="","",VLOOKUP($J223,'Bảng tổng hợp'!$C$11:$Q$20000,3,0))</f>
        <v/>
      </c>
      <c r="M223" s="51"/>
      <c r="N223" s="102">
        <f t="shared" si="3"/>
        <v>0</v>
      </c>
      <c r="O223" s="103"/>
      <c r="P223" s="104" t="str">
        <f>IF($J223="","",VLOOKUP($J223,'Bảng tổng hợp'!$C$11:$M$20000,10,0))</f>
        <v/>
      </c>
      <c r="Q223" s="105" t="str">
        <f>IF($J223="","",VLOOKUP($J223,'Bảng tổng hợp'!$C$11:$M$20000,11,0))</f>
        <v/>
      </c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ht="18.75" customHeight="1">
      <c r="A224" s="44"/>
      <c r="B224" s="110"/>
      <c r="C224" s="98"/>
      <c r="D224" s="98"/>
      <c r="E224" s="99" t="str">
        <f t="shared" si="4"/>
        <v/>
      </c>
      <c r="F224" s="99" t="str">
        <f t="shared" si="5"/>
        <v/>
      </c>
      <c r="G224" s="99" t="str">
        <f t="shared" si="6"/>
        <v/>
      </c>
      <c r="H224" s="45"/>
      <c r="I224" s="45"/>
      <c r="J224" s="44"/>
      <c r="K224" s="99" t="str">
        <f>IF($J224="","",VLOOKUP($J224,'Bảng tổng hợp'!$C$11:$Q$20000,2,0))</f>
        <v/>
      </c>
      <c r="L224" s="101" t="str">
        <f>IF($J224="","",VLOOKUP($J224,'Bảng tổng hợp'!$C$11:$Q$20000,3,0))</f>
        <v/>
      </c>
      <c r="M224" s="51"/>
      <c r="N224" s="102">
        <f t="shared" si="3"/>
        <v>0</v>
      </c>
      <c r="O224" s="103"/>
      <c r="P224" s="104" t="str">
        <f>IF($J224="","",VLOOKUP($J224,'Bảng tổng hợp'!$C$11:$M$20000,10,0))</f>
        <v/>
      </c>
      <c r="Q224" s="105" t="str">
        <f>IF($J224="","",VLOOKUP($J224,'Bảng tổng hợp'!$C$11:$M$20000,11,0))</f>
        <v/>
      </c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ht="18.75" customHeight="1">
      <c r="A225" s="44"/>
      <c r="B225" s="110"/>
      <c r="C225" s="98"/>
      <c r="D225" s="98"/>
      <c r="E225" s="99" t="str">
        <f t="shared" si="4"/>
        <v/>
      </c>
      <c r="F225" s="99" t="str">
        <f t="shared" si="5"/>
        <v/>
      </c>
      <c r="G225" s="99" t="str">
        <f t="shared" si="6"/>
        <v/>
      </c>
      <c r="H225" s="45"/>
      <c r="I225" s="45"/>
      <c r="J225" s="44"/>
      <c r="K225" s="99" t="str">
        <f>IF($J225="","",VLOOKUP($J225,'Bảng tổng hợp'!$C$11:$Q$20000,2,0))</f>
        <v/>
      </c>
      <c r="L225" s="101" t="str">
        <f>IF($J225="","",VLOOKUP($J225,'Bảng tổng hợp'!$C$11:$Q$20000,3,0))</f>
        <v/>
      </c>
      <c r="M225" s="51"/>
      <c r="N225" s="102">
        <f t="shared" si="3"/>
        <v>0</v>
      </c>
      <c r="O225" s="103"/>
      <c r="P225" s="104" t="str">
        <f>IF($J225="","",VLOOKUP($J225,'Bảng tổng hợp'!$C$11:$M$20000,10,0))</f>
        <v/>
      </c>
      <c r="Q225" s="105" t="str">
        <f>IF($J225="","",VLOOKUP($J225,'Bảng tổng hợp'!$C$11:$M$20000,11,0))</f>
        <v/>
      </c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ht="18.75" customHeight="1">
      <c r="A226" s="44"/>
      <c r="B226" s="110"/>
      <c r="C226" s="98"/>
      <c r="D226" s="98"/>
      <c r="E226" s="99" t="str">
        <f t="shared" si="4"/>
        <v/>
      </c>
      <c r="F226" s="99" t="str">
        <f t="shared" si="5"/>
        <v/>
      </c>
      <c r="G226" s="99" t="str">
        <f t="shared" si="6"/>
        <v/>
      </c>
      <c r="H226" s="45"/>
      <c r="I226" s="45"/>
      <c r="J226" s="44"/>
      <c r="K226" s="99" t="str">
        <f>IF($J226="","",VLOOKUP($J226,'Bảng tổng hợp'!$C$11:$Q$20000,2,0))</f>
        <v/>
      </c>
      <c r="L226" s="101" t="str">
        <f>IF($J226="","",VLOOKUP($J226,'Bảng tổng hợp'!$C$11:$Q$20000,3,0))</f>
        <v/>
      </c>
      <c r="M226" s="51"/>
      <c r="N226" s="102">
        <f t="shared" si="3"/>
        <v>0</v>
      </c>
      <c r="O226" s="103"/>
      <c r="P226" s="104" t="str">
        <f>IF($J226="","",VLOOKUP($J226,'Bảng tổng hợp'!$C$11:$M$20000,10,0))</f>
        <v/>
      </c>
      <c r="Q226" s="105" t="str">
        <f>IF($J226="","",VLOOKUP($J226,'Bảng tổng hợp'!$C$11:$M$20000,11,0))</f>
        <v/>
      </c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ht="18.75" customHeight="1">
      <c r="A227" s="44"/>
      <c r="B227" s="110"/>
      <c r="C227" s="98"/>
      <c r="D227" s="98"/>
      <c r="E227" s="99" t="str">
        <f t="shared" si="4"/>
        <v/>
      </c>
      <c r="F227" s="99" t="str">
        <f t="shared" si="5"/>
        <v/>
      </c>
      <c r="G227" s="99" t="str">
        <f t="shared" si="6"/>
        <v/>
      </c>
      <c r="H227" s="45"/>
      <c r="I227" s="45"/>
      <c r="J227" s="44"/>
      <c r="K227" s="99" t="str">
        <f>IF($J227="","",VLOOKUP($J227,'Bảng tổng hợp'!$C$11:$Q$20000,2,0))</f>
        <v/>
      </c>
      <c r="L227" s="101" t="str">
        <f>IF($J227="","",VLOOKUP($J227,'Bảng tổng hợp'!$C$11:$Q$20000,3,0))</f>
        <v/>
      </c>
      <c r="M227" s="51"/>
      <c r="N227" s="102">
        <f t="shared" si="3"/>
        <v>0</v>
      </c>
      <c r="O227" s="103"/>
      <c r="P227" s="104" t="str">
        <f>IF($J227="","",VLOOKUP($J227,'Bảng tổng hợp'!$C$11:$M$20000,10,0))</f>
        <v/>
      </c>
      <c r="Q227" s="105" t="str">
        <f>IF($J227="","",VLOOKUP($J227,'Bảng tổng hợp'!$C$11:$M$20000,11,0))</f>
        <v/>
      </c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ht="18.75" customHeight="1">
      <c r="A228" s="44"/>
      <c r="B228" s="110"/>
      <c r="C228" s="98"/>
      <c r="D228" s="98"/>
      <c r="E228" s="99" t="str">
        <f t="shared" si="4"/>
        <v/>
      </c>
      <c r="F228" s="99" t="str">
        <f t="shared" si="5"/>
        <v/>
      </c>
      <c r="G228" s="99" t="str">
        <f t="shared" si="6"/>
        <v/>
      </c>
      <c r="H228" s="45"/>
      <c r="I228" s="45"/>
      <c r="J228" s="44"/>
      <c r="K228" s="99" t="str">
        <f>IF($J228="","",VLOOKUP($J228,'Bảng tổng hợp'!$C$11:$Q$20000,2,0))</f>
        <v/>
      </c>
      <c r="L228" s="101" t="str">
        <f>IF($J228="","",VLOOKUP($J228,'Bảng tổng hợp'!$C$11:$Q$20000,3,0))</f>
        <v/>
      </c>
      <c r="M228" s="51"/>
      <c r="N228" s="102">
        <f t="shared" si="3"/>
        <v>0</v>
      </c>
      <c r="O228" s="103"/>
      <c r="P228" s="104" t="str">
        <f>IF($J228="","",VLOOKUP($J228,'Bảng tổng hợp'!$C$11:$M$20000,10,0))</f>
        <v/>
      </c>
      <c r="Q228" s="105" t="str">
        <f>IF($J228="","",VLOOKUP($J228,'Bảng tổng hợp'!$C$11:$M$20000,11,0))</f>
        <v/>
      </c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ht="18.75" customHeight="1">
      <c r="A229" s="44"/>
      <c r="B229" s="110"/>
      <c r="C229" s="98"/>
      <c r="D229" s="98"/>
      <c r="E229" s="99" t="str">
        <f t="shared" si="4"/>
        <v/>
      </c>
      <c r="F229" s="99" t="str">
        <f t="shared" si="5"/>
        <v/>
      </c>
      <c r="G229" s="99" t="str">
        <f t="shared" si="6"/>
        <v/>
      </c>
      <c r="H229" s="45"/>
      <c r="I229" s="45"/>
      <c r="J229" s="44"/>
      <c r="K229" s="99" t="str">
        <f>IF($J229="","",VLOOKUP($J229,'Bảng tổng hợp'!$C$11:$Q$20000,2,0))</f>
        <v/>
      </c>
      <c r="L229" s="101" t="str">
        <f>IF($J229="","",VLOOKUP($J229,'Bảng tổng hợp'!$C$11:$Q$20000,3,0))</f>
        <v/>
      </c>
      <c r="M229" s="51"/>
      <c r="N229" s="102">
        <f t="shared" si="3"/>
        <v>0</v>
      </c>
      <c r="O229" s="103"/>
      <c r="P229" s="104" t="str">
        <f>IF($J229="","",VLOOKUP($J229,'Bảng tổng hợp'!$C$11:$M$20000,10,0))</f>
        <v/>
      </c>
      <c r="Q229" s="105" t="str">
        <f>IF($J229="","",VLOOKUP($J229,'Bảng tổng hợp'!$C$11:$M$20000,11,0))</f>
        <v/>
      </c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ht="18.75" customHeight="1">
      <c r="A230" s="44"/>
      <c r="B230" s="110"/>
      <c r="C230" s="98"/>
      <c r="D230" s="98"/>
      <c r="E230" s="99" t="str">
        <f t="shared" si="4"/>
        <v/>
      </c>
      <c r="F230" s="99" t="str">
        <f t="shared" si="5"/>
        <v/>
      </c>
      <c r="G230" s="99" t="str">
        <f t="shared" si="6"/>
        <v/>
      </c>
      <c r="H230" s="45"/>
      <c r="I230" s="45"/>
      <c r="J230" s="44"/>
      <c r="K230" s="99" t="str">
        <f>IF($J230="","",VLOOKUP($J230,'Bảng tổng hợp'!$C$11:$Q$20000,2,0))</f>
        <v/>
      </c>
      <c r="L230" s="101" t="str">
        <f>IF($J230="","",VLOOKUP($J230,'Bảng tổng hợp'!$C$11:$Q$20000,3,0))</f>
        <v/>
      </c>
      <c r="M230" s="51"/>
      <c r="N230" s="102">
        <f t="shared" si="3"/>
        <v>0</v>
      </c>
      <c r="O230" s="103"/>
      <c r="P230" s="104" t="str">
        <f>IF($J230="","",VLOOKUP($J230,'Bảng tổng hợp'!$C$11:$M$20000,10,0))</f>
        <v/>
      </c>
      <c r="Q230" s="105" t="str">
        <f>IF($J230="","",VLOOKUP($J230,'Bảng tổng hợp'!$C$11:$M$20000,11,0))</f>
        <v/>
      </c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ht="18.75" customHeight="1">
      <c r="A231" s="44"/>
      <c r="B231" s="110"/>
      <c r="C231" s="98"/>
      <c r="D231" s="98"/>
      <c r="E231" s="99" t="str">
        <f t="shared" si="4"/>
        <v/>
      </c>
      <c r="F231" s="99" t="str">
        <f t="shared" si="5"/>
        <v/>
      </c>
      <c r="G231" s="99" t="str">
        <f t="shared" si="6"/>
        <v/>
      </c>
      <c r="H231" s="45"/>
      <c r="I231" s="45"/>
      <c r="J231" s="44"/>
      <c r="K231" s="99" t="str">
        <f>IF($J231="","",VLOOKUP($J231,'Bảng tổng hợp'!$C$11:$Q$20000,2,0))</f>
        <v/>
      </c>
      <c r="L231" s="101" t="str">
        <f>IF($J231="","",VLOOKUP($J231,'Bảng tổng hợp'!$C$11:$Q$20000,3,0))</f>
        <v/>
      </c>
      <c r="M231" s="51"/>
      <c r="N231" s="102">
        <f t="shared" si="3"/>
        <v>0</v>
      </c>
      <c r="O231" s="103"/>
      <c r="P231" s="104" t="str">
        <f>IF($J231="","",VLOOKUP($J231,'Bảng tổng hợp'!$C$11:$M$20000,10,0))</f>
        <v/>
      </c>
      <c r="Q231" s="105" t="str">
        <f>IF($J231="","",VLOOKUP($J231,'Bảng tổng hợp'!$C$11:$M$20000,11,0))</f>
        <v/>
      </c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ht="18.75" customHeight="1">
      <c r="A232" s="44"/>
      <c r="B232" s="110"/>
      <c r="C232" s="98"/>
      <c r="D232" s="98"/>
      <c r="E232" s="99" t="str">
        <f t="shared" si="4"/>
        <v/>
      </c>
      <c r="F232" s="99" t="str">
        <f t="shared" si="5"/>
        <v/>
      </c>
      <c r="G232" s="99" t="str">
        <f t="shared" si="6"/>
        <v/>
      </c>
      <c r="H232" s="45"/>
      <c r="I232" s="45"/>
      <c r="J232" s="44"/>
      <c r="K232" s="99" t="str">
        <f>IF($J232="","",VLOOKUP($J232,'Bảng tổng hợp'!$C$11:$Q$20000,2,0))</f>
        <v/>
      </c>
      <c r="L232" s="101" t="str">
        <f>IF($J232="","",VLOOKUP($J232,'Bảng tổng hợp'!$C$11:$Q$20000,3,0))</f>
        <v/>
      </c>
      <c r="M232" s="51"/>
      <c r="N232" s="102">
        <f t="shared" si="3"/>
        <v>0</v>
      </c>
      <c r="O232" s="103"/>
      <c r="P232" s="104" t="str">
        <f>IF($J232="","",VLOOKUP($J232,'Bảng tổng hợp'!$C$11:$M$20000,10,0))</f>
        <v/>
      </c>
      <c r="Q232" s="105" t="str">
        <f>IF($J232="","",VLOOKUP($J232,'Bảng tổng hợp'!$C$11:$M$20000,11,0))</f>
        <v/>
      </c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ht="18.75" customHeight="1">
      <c r="A233" s="44"/>
      <c r="B233" s="110"/>
      <c r="C233" s="98"/>
      <c r="D233" s="98"/>
      <c r="E233" s="99" t="str">
        <f t="shared" si="4"/>
        <v/>
      </c>
      <c r="F233" s="99" t="str">
        <f t="shared" si="5"/>
        <v/>
      </c>
      <c r="G233" s="99" t="str">
        <f t="shared" si="6"/>
        <v/>
      </c>
      <c r="H233" s="45"/>
      <c r="I233" s="45"/>
      <c r="J233" s="44"/>
      <c r="K233" s="99" t="str">
        <f>IF($J233="","",VLOOKUP($J233,'Bảng tổng hợp'!$C$11:$Q$20000,2,0))</f>
        <v/>
      </c>
      <c r="L233" s="101" t="str">
        <f>IF($J233="","",VLOOKUP($J233,'Bảng tổng hợp'!$C$11:$Q$20000,3,0))</f>
        <v/>
      </c>
      <c r="M233" s="51"/>
      <c r="N233" s="102">
        <f t="shared" si="3"/>
        <v>0</v>
      </c>
      <c r="O233" s="103"/>
      <c r="P233" s="104" t="str">
        <f>IF($J233="","",VLOOKUP($J233,'Bảng tổng hợp'!$C$11:$M$20000,10,0))</f>
        <v/>
      </c>
      <c r="Q233" s="105" t="str">
        <f>IF($J233="","",VLOOKUP($J233,'Bảng tổng hợp'!$C$11:$M$20000,11,0))</f>
        <v/>
      </c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ht="18.75" customHeight="1">
      <c r="A234" s="44"/>
      <c r="B234" s="110"/>
      <c r="C234" s="98"/>
      <c r="D234" s="98"/>
      <c r="E234" s="99" t="str">
        <f t="shared" si="4"/>
        <v/>
      </c>
      <c r="F234" s="99" t="str">
        <f t="shared" si="5"/>
        <v/>
      </c>
      <c r="G234" s="99" t="str">
        <f t="shared" si="6"/>
        <v/>
      </c>
      <c r="H234" s="45"/>
      <c r="I234" s="45"/>
      <c r="J234" s="44"/>
      <c r="K234" s="99" t="str">
        <f>IF($J234="","",VLOOKUP($J234,'Bảng tổng hợp'!$C$11:$Q$20000,2,0))</f>
        <v/>
      </c>
      <c r="L234" s="101" t="str">
        <f>IF($J234="","",VLOOKUP($J234,'Bảng tổng hợp'!$C$11:$Q$20000,3,0))</f>
        <v/>
      </c>
      <c r="M234" s="51"/>
      <c r="N234" s="102">
        <f t="shared" si="3"/>
        <v>0</v>
      </c>
      <c r="O234" s="103"/>
      <c r="P234" s="104" t="str">
        <f>IF($J234="","",VLOOKUP($J234,'Bảng tổng hợp'!$C$11:$M$20000,10,0))</f>
        <v/>
      </c>
      <c r="Q234" s="105" t="str">
        <f>IF($J234="","",VLOOKUP($J234,'Bảng tổng hợp'!$C$11:$M$20000,11,0))</f>
        <v/>
      </c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ht="18.75" customHeight="1">
      <c r="A235" s="44"/>
      <c r="B235" s="110"/>
      <c r="C235" s="98"/>
      <c r="D235" s="98"/>
      <c r="E235" s="99" t="str">
        <f t="shared" si="4"/>
        <v/>
      </c>
      <c r="F235" s="99" t="str">
        <f t="shared" si="5"/>
        <v/>
      </c>
      <c r="G235" s="99" t="str">
        <f t="shared" si="6"/>
        <v/>
      </c>
      <c r="H235" s="45"/>
      <c r="I235" s="45"/>
      <c r="J235" s="44"/>
      <c r="K235" s="99" t="str">
        <f>IF($J235="","",VLOOKUP($J235,'Bảng tổng hợp'!$C$11:$Q$20000,2,0))</f>
        <v/>
      </c>
      <c r="L235" s="101" t="str">
        <f>IF($J235="","",VLOOKUP($J235,'Bảng tổng hợp'!$C$11:$Q$20000,3,0))</f>
        <v/>
      </c>
      <c r="M235" s="51"/>
      <c r="N235" s="102">
        <f t="shared" si="3"/>
        <v>0</v>
      </c>
      <c r="O235" s="103"/>
      <c r="P235" s="104" t="str">
        <f>IF($J235="","",VLOOKUP($J235,'Bảng tổng hợp'!$C$11:$M$20000,10,0))</f>
        <v/>
      </c>
      <c r="Q235" s="105" t="str">
        <f>IF($J235="","",VLOOKUP($J235,'Bảng tổng hợp'!$C$11:$M$20000,11,0))</f>
        <v/>
      </c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ht="18.75" customHeight="1">
      <c r="A236" s="44"/>
      <c r="B236" s="110"/>
      <c r="C236" s="98"/>
      <c r="D236" s="98"/>
      <c r="E236" s="99" t="str">
        <f t="shared" si="4"/>
        <v/>
      </c>
      <c r="F236" s="99" t="str">
        <f t="shared" si="5"/>
        <v/>
      </c>
      <c r="G236" s="99" t="str">
        <f t="shared" si="6"/>
        <v/>
      </c>
      <c r="H236" s="45"/>
      <c r="I236" s="45"/>
      <c r="J236" s="44"/>
      <c r="K236" s="99" t="str">
        <f>IF($J236="","",VLOOKUP($J236,'Bảng tổng hợp'!$C$11:$Q$20000,2,0))</f>
        <v/>
      </c>
      <c r="L236" s="101" t="str">
        <f>IF($J236="","",VLOOKUP($J236,'Bảng tổng hợp'!$C$11:$Q$20000,3,0))</f>
        <v/>
      </c>
      <c r="M236" s="51"/>
      <c r="N236" s="102">
        <f t="shared" si="3"/>
        <v>0</v>
      </c>
      <c r="O236" s="103"/>
      <c r="P236" s="104" t="str">
        <f>IF($J236="","",VLOOKUP($J236,'Bảng tổng hợp'!$C$11:$M$20000,10,0))</f>
        <v/>
      </c>
      <c r="Q236" s="105" t="str">
        <f>IF($J236="","",VLOOKUP($J236,'Bảng tổng hợp'!$C$11:$M$20000,11,0))</f>
        <v/>
      </c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ht="18.75" customHeight="1">
      <c r="A237" s="44"/>
      <c r="B237" s="110"/>
      <c r="C237" s="98"/>
      <c r="D237" s="98"/>
      <c r="E237" s="99" t="str">
        <f t="shared" si="4"/>
        <v/>
      </c>
      <c r="F237" s="99" t="str">
        <f t="shared" si="5"/>
        <v/>
      </c>
      <c r="G237" s="99" t="str">
        <f t="shared" si="6"/>
        <v/>
      </c>
      <c r="H237" s="45"/>
      <c r="I237" s="45"/>
      <c r="J237" s="44"/>
      <c r="K237" s="99" t="str">
        <f>IF($J237="","",VLOOKUP($J237,'Bảng tổng hợp'!$C$11:$Q$20000,2,0))</f>
        <v/>
      </c>
      <c r="L237" s="101" t="str">
        <f>IF($J237="","",VLOOKUP($J237,'Bảng tổng hợp'!$C$11:$Q$20000,3,0))</f>
        <v/>
      </c>
      <c r="M237" s="51"/>
      <c r="N237" s="102">
        <f t="shared" si="3"/>
        <v>0</v>
      </c>
      <c r="O237" s="103"/>
      <c r="P237" s="104" t="str">
        <f>IF($J237="","",VLOOKUP($J237,'Bảng tổng hợp'!$C$11:$M$20000,10,0))</f>
        <v/>
      </c>
      <c r="Q237" s="105" t="str">
        <f>IF($J237="","",VLOOKUP($J237,'Bảng tổng hợp'!$C$11:$M$20000,11,0))</f>
        <v/>
      </c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ht="18.75" customHeight="1">
      <c r="A238" s="44"/>
      <c r="B238" s="110"/>
      <c r="C238" s="98"/>
      <c r="D238" s="98"/>
      <c r="E238" s="99" t="str">
        <f t="shared" si="4"/>
        <v/>
      </c>
      <c r="F238" s="99" t="str">
        <f t="shared" si="5"/>
        <v/>
      </c>
      <c r="G238" s="99" t="str">
        <f t="shared" si="6"/>
        <v/>
      </c>
      <c r="H238" s="45"/>
      <c r="I238" s="45"/>
      <c r="J238" s="44"/>
      <c r="K238" s="99" t="str">
        <f>IF($J238="","",VLOOKUP($J238,'Bảng tổng hợp'!$C$11:$Q$20000,2,0))</f>
        <v/>
      </c>
      <c r="L238" s="101" t="str">
        <f>IF($J238="","",VLOOKUP($J238,'Bảng tổng hợp'!$C$11:$Q$20000,3,0))</f>
        <v/>
      </c>
      <c r="M238" s="51"/>
      <c r="N238" s="102">
        <f t="shared" si="3"/>
        <v>0</v>
      </c>
      <c r="O238" s="103"/>
      <c r="P238" s="104" t="str">
        <f>IF($J238="","",VLOOKUP($J238,'Bảng tổng hợp'!$C$11:$M$20000,10,0))</f>
        <v/>
      </c>
      <c r="Q238" s="105" t="str">
        <f>IF($J238="","",VLOOKUP($J238,'Bảng tổng hợp'!$C$11:$M$20000,11,0))</f>
        <v/>
      </c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ht="18.75" customHeight="1">
      <c r="A239" s="44"/>
      <c r="B239" s="110"/>
      <c r="C239" s="98"/>
      <c r="D239" s="98"/>
      <c r="E239" s="99" t="str">
        <f t="shared" si="4"/>
        <v/>
      </c>
      <c r="F239" s="99" t="str">
        <f t="shared" si="5"/>
        <v/>
      </c>
      <c r="G239" s="99" t="str">
        <f t="shared" si="6"/>
        <v/>
      </c>
      <c r="H239" s="45"/>
      <c r="I239" s="45"/>
      <c r="J239" s="44"/>
      <c r="K239" s="99" t="str">
        <f>IF($J239="","",VLOOKUP($J239,'Bảng tổng hợp'!$C$11:$Q$20000,2,0))</f>
        <v/>
      </c>
      <c r="L239" s="101" t="str">
        <f>IF($J239="","",VLOOKUP($J239,'Bảng tổng hợp'!$C$11:$Q$20000,3,0))</f>
        <v/>
      </c>
      <c r="M239" s="51"/>
      <c r="N239" s="102">
        <f t="shared" si="3"/>
        <v>0</v>
      </c>
      <c r="O239" s="103"/>
      <c r="P239" s="104" t="str">
        <f>IF($J239="","",VLOOKUP($J239,'Bảng tổng hợp'!$C$11:$M$20000,10,0))</f>
        <v/>
      </c>
      <c r="Q239" s="105" t="str">
        <f>IF($J239="","",VLOOKUP($J239,'Bảng tổng hợp'!$C$11:$M$20000,11,0))</f>
        <v/>
      </c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ht="18.75" customHeight="1">
      <c r="A240" s="44"/>
      <c r="B240" s="110"/>
      <c r="C240" s="98"/>
      <c r="D240" s="98"/>
      <c r="E240" s="99" t="str">
        <f t="shared" si="4"/>
        <v/>
      </c>
      <c r="F240" s="99" t="str">
        <f t="shared" si="5"/>
        <v/>
      </c>
      <c r="G240" s="99" t="str">
        <f t="shared" si="6"/>
        <v/>
      </c>
      <c r="H240" s="45"/>
      <c r="I240" s="45"/>
      <c r="J240" s="44"/>
      <c r="K240" s="99" t="str">
        <f>IF($J240="","",VLOOKUP($J240,'Bảng tổng hợp'!$C$11:$Q$20000,2,0))</f>
        <v/>
      </c>
      <c r="L240" s="101" t="str">
        <f>IF($J240="","",VLOOKUP($J240,'Bảng tổng hợp'!$C$11:$Q$20000,3,0))</f>
        <v/>
      </c>
      <c r="M240" s="51"/>
      <c r="N240" s="102">
        <f t="shared" si="3"/>
        <v>0</v>
      </c>
      <c r="O240" s="103"/>
      <c r="P240" s="104" t="str">
        <f>IF($J240="","",VLOOKUP($J240,'Bảng tổng hợp'!$C$11:$M$20000,10,0))</f>
        <v/>
      </c>
      <c r="Q240" s="105" t="str">
        <f>IF($J240="","",VLOOKUP($J240,'Bảng tổng hợp'!$C$11:$M$20000,11,0))</f>
        <v/>
      </c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ht="18.75" customHeight="1">
      <c r="A241" s="44"/>
      <c r="B241" s="110"/>
      <c r="C241" s="98"/>
      <c r="D241" s="98"/>
      <c r="E241" s="99" t="str">
        <f t="shared" si="4"/>
        <v/>
      </c>
      <c r="F241" s="99" t="str">
        <f t="shared" si="5"/>
        <v/>
      </c>
      <c r="G241" s="99" t="str">
        <f t="shared" si="6"/>
        <v/>
      </c>
      <c r="H241" s="45"/>
      <c r="I241" s="45"/>
      <c r="J241" s="44"/>
      <c r="K241" s="99" t="str">
        <f>IF($J241="","",VLOOKUP($J241,'Bảng tổng hợp'!$C$11:$Q$20000,2,0))</f>
        <v/>
      </c>
      <c r="L241" s="101" t="str">
        <f>IF($J241="","",VLOOKUP($J241,'Bảng tổng hợp'!$C$11:$Q$20000,3,0))</f>
        <v/>
      </c>
      <c r="M241" s="51"/>
      <c r="N241" s="102">
        <f t="shared" si="3"/>
        <v>0</v>
      </c>
      <c r="O241" s="103"/>
      <c r="P241" s="104" t="str">
        <f>IF($J241="","",VLOOKUP($J241,'Bảng tổng hợp'!$C$11:$M$20000,10,0))</f>
        <v/>
      </c>
      <c r="Q241" s="105" t="str">
        <f>IF($J241="","",VLOOKUP($J241,'Bảng tổng hợp'!$C$11:$M$20000,11,0))</f>
        <v/>
      </c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ht="18.75" customHeight="1">
      <c r="A242" s="44"/>
      <c r="B242" s="110"/>
      <c r="C242" s="98"/>
      <c r="D242" s="98"/>
      <c r="E242" s="99" t="str">
        <f t="shared" si="4"/>
        <v/>
      </c>
      <c r="F242" s="99" t="str">
        <f t="shared" si="5"/>
        <v/>
      </c>
      <c r="G242" s="99" t="str">
        <f t="shared" si="6"/>
        <v/>
      </c>
      <c r="H242" s="45"/>
      <c r="I242" s="45"/>
      <c r="J242" s="44"/>
      <c r="K242" s="99" t="str">
        <f>IF($J242="","",VLOOKUP($J242,'Bảng tổng hợp'!$C$11:$Q$20000,2,0))</f>
        <v/>
      </c>
      <c r="L242" s="101" t="str">
        <f>IF($J242="","",VLOOKUP($J242,'Bảng tổng hợp'!$C$11:$Q$20000,3,0))</f>
        <v/>
      </c>
      <c r="M242" s="51"/>
      <c r="N242" s="102">
        <f t="shared" si="3"/>
        <v>0</v>
      </c>
      <c r="O242" s="103"/>
      <c r="P242" s="104" t="str">
        <f>IF($J242="","",VLOOKUP($J242,'Bảng tổng hợp'!$C$11:$M$20000,10,0))</f>
        <v/>
      </c>
      <c r="Q242" s="105" t="str">
        <f>IF($J242="","",VLOOKUP($J242,'Bảng tổng hợp'!$C$11:$M$20000,11,0))</f>
        <v/>
      </c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ht="18.75" customHeight="1">
      <c r="A243" s="44"/>
      <c r="B243" s="110"/>
      <c r="C243" s="98"/>
      <c r="D243" s="98"/>
      <c r="E243" s="99" t="str">
        <f t="shared" si="4"/>
        <v/>
      </c>
      <c r="F243" s="99" t="str">
        <f t="shared" si="5"/>
        <v/>
      </c>
      <c r="G243" s="99" t="str">
        <f t="shared" si="6"/>
        <v/>
      </c>
      <c r="H243" s="45"/>
      <c r="I243" s="45"/>
      <c r="J243" s="44"/>
      <c r="K243" s="99" t="str">
        <f>IF($J243="","",VLOOKUP($J243,'Bảng tổng hợp'!$C$11:$Q$20000,2,0))</f>
        <v/>
      </c>
      <c r="L243" s="101" t="str">
        <f>IF($J243="","",VLOOKUP($J243,'Bảng tổng hợp'!$C$11:$Q$20000,3,0))</f>
        <v/>
      </c>
      <c r="M243" s="51"/>
      <c r="N243" s="102">
        <f t="shared" si="3"/>
        <v>0</v>
      </c>
      <c r="O243" s="103"/>
      <c r="P243" s="104" t="str">
        <f>IF($J243="","",VLOOKUP($J243,'Bảng tổng hợp'!$C$11:$M$20000,10,0))</f>
        <v/>
      </c>
      <c r="Q243" s="105" t="str">
        <f>IF($J243="","",VLOOKUP($J243,'Bảng tổng hợp'!$C$11:$M$20000,11,0))</f>
        <v/>
      </c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ht="18.75" customHeight="1">
      <c r="A244" s="44"/>
      <c r="B244" s="110"/>
      <c r="C244" s="98"/>
      <c r="D244" s="98"/>
      <c r="E244" s="99" t="str">
        <f t="shared" si="4"/>
        <v/>
      </c>
      <c r="F244" s="99" t="str">
        <f t="shared" si="5"/>
        <v/>
      </c>
      <c r="G244" s="99" t="str">
        <f t="shared" si="6"/>
        <v/>
      </c>
      <c r="H244" s="45"/>
      <c r="I244" s="45"/>
      <c r="J244" s="44"/>
      <c r="K244" s="99" t="str">
        <f>IF($J244="","",VLOOKUP($J244,'Bảng tổng hợp'!$C$11:$Q$20000,2,0))</f>
        <v/>
      </c>
      <c r="L244" s="101" t="str">
        <f>IF($J244="","",VLOOKUP($J244,'Bảng tổng hợp'!$C$11:$Q$20000,3,0))</f>
        <v/>
      </c>
      <c r="M244" s="51"/>
      <c r="N244" s="102">
        <f t="shared" si="3"/>
        <v>0</v>
      </c>
      <c r="O244" s="103"/>
      <c r="P244" s="104" t="str">
        <f>IF($J244="","",VLOOKUP($J244,'Bảng tổng hợp'!$C$11:$M$20000,10,0))</f>
        <v/>
      </c>
      <c r="Q244" s="105" t="str">
        <f>IF($J244="","",VLOOKUP($J244,'Bảng tổng hợp'!$C$11:$M$20000,11,0))</f>
        <v/>
      </c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ht="18.75" customHeight="1">
      <c r="A245" s="44"/>
      <c r="B245" s="110"/>
      <c r="C245" s="98"/>
      <c r="D245" s="98"/>
      <c r="E245" s="99" t="str">
        <f t="shared" si="4"/>
        <v/>
      </c>
      <c r="F245" s="99" t="str">
        <f t="shared" si="5"/>
        <v/>
      </c>
      <c r="G245" s="99" t="str">
        <f t="shared" si="6"/>
        <v/>
      </c>
      <c r="H245" s="45"/>
      <c r="I245" s="45"/>
      <c r="J245" s="44"/>
      <c r="K245" s="99" t="str">
        <f>IF($J245="","",VLOOKUP($J245,'Bảng tổng hợp'!$C$11:$Q$20000,2,0))</f>
        <v/>
      </c>
      <c r="L245" s="101" t="str">
        <f>IF($J245="","",VLOOKUP($J245,'Bảng tổng hợp'!$C$11:$Q$20000,3,0))</f>
        <v/>
      </c>
      <c r="M245" s="51"/>
      <c r="N245" s="102">
        <f t="shared" si="3"/>
        <v>0</v>
      </c>
      <c r="O245" s="103"/>
      <c r="P245" s="104" t="str">
        <f>IF($J245="","",VLOOKUP($J245,'Bảng tổng hợp'!$C$11:$M$20000,10,0))</f>
        <v/>
      </c>
      <c r="Q245" s="105" t="str">
        <f>IF($J245="","",VLOOKUP($J245,'Bảng tổng hợp'!$C$11:$M$20000,11,0))</f>
        <v/>
      </c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ht="18.75" customHeight="1">
      <c r="A246" s="44"/>
      <c r="B246" s="110"/>
      <c r="C246" s="98"/>
      <c r="D246" s="98"/>
      <c r="E246" s="99" t="str">
        <f t="shared" si="4"/>
        <v/>
      </c>
      <c r="F246" s="99" t="str">
        <f t="shared" si="5"/>
        <v/>
      </c>
      <c r="G246" s="99" t="str">
        <f t="shared" si="6"/>
        <v/>
      </c>
      <c r="H246" s="45"/>
      <c r="I246" s="45"/>
      <c r="J246" s="44"/>
      <c r="K246" s="99" t="str">
        <f>IF($J246="","",VLOOKUP($J246,'Bảng tổng hợp'!$C$11:$Q$20000,2,0))</f>
        <v/>
      </c>
      <c r="L246" s="101" t="str">
        <f>IF($J246="","",VLOOKUP($J246,'Bảng tổng hợp'!$C$11:$Q$20000,3,0))</f>
        <v/>
      </c>
      <c r="M246" s="51"/>
      <c r="N246" s="102">
        <f t="shared" si="3"/>
        <v>0</v>
      </c>
      <c r="O246" s="103"/>
      <c r="P246" s="104" t="str">
        <f>IF($J246="","",VLOOKUP($J246,'Bảng tổng hợp'!$C$11:$M$20000,10,0))</f>
        <v/>
      </c>
      <c r="Q246" s="105" t="str">
        <f>IF($J246="","",VLOOKUP($J246,'Bảng tổng hợp'!$C$11:$M$20000,11,0))</f>
        <v/>
      </c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ht="18.75" customHeight="1">
      <c r="A247" s="44"/>
      <c r="B247" s="110"/>
      <c r="C247" s="98"/>
      <c r="D247" s="98"/>
      <c r="E247" s="99" t="str">
        <f t="shared" si="4"/>
        <v/>
      </c>
      <c r="F247" s="99" t="str">
        <f t="shared" si="5"/>
        <v/>
      </c>
      <c r="G247" s="99" t="str">
        <f t="shared" si="6"/>
        <v/>
      </c>
      <c r="H247" s="45"/>
      <c r="I247" s="45"/>
      <c r="J247" s="44"/>
      <c r="K247" s="99" t="str">
        <f>IF($J247="","",VLOOKUP($J247,'Bảng tổng hợp'!$C$11:$Q$20000,2,0))</f>
        <v/>
      </c>
      <c r="L247" s="101" t="str">
        <f>IF($J247="","",VLOOKUP($J247,'Bảng tổng hợp'!$C$11:$Q$20000,3,0))</f>
        <v/>
      </c>
      <c r="M247" s="51"/>
      <c r="N247" s="102">
        <f t="shared" si="3"/>
        <v>0</v>
      </c>
      <c r="O247" s="103"/>
      <c r="P247" s="104" t="str">
        <f>IF($J247="","",VLOOKUP($J247,'Bảng tổng hợp'!$C$11:$M$20000,10,0))</f>
        <v/>
      </c>
      <c r="Q247" s="105" t="str">
        <f>IF($J247="","",VLOOKUP($J247,'Bảng tổng hợp'!$C$11:$M$20000,11,0))</f>
        <v/>
      </c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ht="18.75" customHeight="1">
      <c r="A248" s="44"/>
      <c r="B248" s="110"/>
      <c r="C248" s="98"/>
      <c r="D248" s="98"/>
      <c r="E248" s="99" t="str">
        <f t="shared" si="4"/>
        <v/>
      </c>
      <c r="F248" s="99" t="str">
        <f t="shared" si="5"/>
        <v/>
      </c>
      <c r="G248" s="99" t="str">
        <f t="shared" si="6"/>
        <v/>
      </c>
      <c r="H248" s="45"/>
      <c r="I248" s="45"/>
      <c r="J248" s="44"/>
      <c r="K248" s="99" t="str">
        <f>IF($J248="","",VLOOKUP($J248,'Bảng tổng hợp'!$C$11:$Q$20000,2,0))</f>
        <v/>
      </c>
      <c r="L248" s="101" t="str">
        <f>IF($J248="","",VLOOKUP($J248,'Bảng tổng hợp'!$C$11:$Q$20000,3,0))</f>
        <v/>
      </c>
      <c r="M248" s="51"/>
      <c r="N248" s="102">
        <f t="shared" si="3"/>
        <v>0</v>
      </c>
      <c r="O248" s="103"/>
      <c r="P248" s="104" t="str">
        <f>IF($J248="","",VLOOKUP($J248,'Bảng tổng hợp'!$C$11:$M$20000,10,0))</f>
        <v/>
      </c>
      <c r="Q248" s="105" t="str">
        <f>IF($J248="","",VLOOKUP($J248,'Bảng tổng hợp'!$C$11:$M$20000,11,0))</f>
        <v/>
      </c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ht="18.75" customHeight="1">
      <c r="A249" s="44"/>
      <c r="B249" s="110"/>
      <c r="C249" s="98"/>
      <c r="D249" s="98"/>
      <c r="E249" s="99" t="str">
        <f t="shared" si="4"/>
        <v/>
      </c>
      <c r="F249" s="99" t="str">
        <f t="shared" si="5"/>
        <v/>
      </c>
      <c r="G249" s="99" t="str">
        <f t="shared" si="6"/>
        <v/>
      </c>
      <c r="H249" s="45"/>
      <c r="I249" s="45"/>
      <c r="J249" s="44"/>
      <c r="K249" s="99" t="str">
        <f>IF($J249="","",VLOOKUP($J249,'Bảng tổng hợp'!$C$11:$Q$20000,2,0))</f>
        <v/>
      </c>
      <c r="L249" s="101" t="str">
        <f>IF($J249="","",VLOOKUP($J249,'Bảng tổng hợp'!$C$11:$Q$20000,3,0))</f>
        <v/>
      </c>
      <c r="M249" s="51"/>
      <c r="N249" s="102">
        <f t="shared" si="3"/>
        <v>0</v>
      </c>
      <c r="O249" s="103"/>
      <c r="P249" s="104" t="str">
        <f>IF($J249="","",VLOOKUP($J249,'Bảng tổng hợp'!$C$11:$M$20000,10,0))</f>
        <v/>
      </c>
      <c r="Q249" s="105" t="str">
        <f>IF($J249="","",VLOOKUP($J249,'Bảng tổng hợp'!$C$11:$M$20000,11,0))</f>
        <v/>
      </c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ht="18.75" customHeight="1">
      <c r="A250" s="44"/>
      <c r="B250" s="110"/>
      <c r="C250" s="98"/>
      <c r="D250" s="98"/>
      <c r="E250" s="99" t="str">
        <f t="shared" si="4"/>
        <v/>
      </c>
      <c r="F250" s="99" t="str">
        <f t="shared" si="5"/>
        <v/>
      </c>
      <c r="G250" s="99" t="str">
        <f t="shared" si="6"/>
        <v/>
      </c>
      <c r="H250" s="45"/>
      <c r="I250" s="45"/>
      <c r="J250" s="44"/>
      <c r="K250" s="99" t="str">
        <f>IF($J250="","",VLOOKUP($J250,'Bảng tổng hợp'!$C$11:$Q$20000,2,0))</f>
        <v/>
      </c>
      <c r="L250" s="101" t="str">
        <f>IF($J250="","",VLOOKUP($J250,'Bảng tổng hợp'!$C$11:$Q$20000,3,0))</f>
        <v/>
      </c>
      <c r="M250" s="51"/>
      <c r="N250" s="102">
        <f t="shared" si="3"/>
        <v>0</v>
      </c>
      <c r="O250" s="103"/>
      <c r="P250" s="104" t="str">
        <f>IF($J250="","",VLOOKUP($J250,'Bảng tổng hợp'!$C$11:$M$20000,10,0))</f>
        <v/>
      </c>
      <c r="Q250" s="105" t="str">
        <f>IF($J250="","",VLOOKUP($J250,'Bảng tổng hợp'!$C$11:$M$20000,11,0))</f>
        <v/>
      </c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ht="18.75" customHeight="1">
      <c r="A251" s="44"/>
      <c r="B251" s="110"/>
      <c r="C251" s="98"/>
      <c r="D251" s="98"/>
      <c r="E251" s="99" t="str">
        <f t="shared" si="4"/>
        <v/>
      </c>
      <c r="F251" s="99" t="str">
        <f t="shared" si="5"/>
        <v/>
      </c>
      <c r="G251" s="99" t="str">
        <f t="shared" si="6"/>
        <v/>
      </c>
      <c r="H251" s="45"/>
      <c r="I251" s="45"/>
      <c r="J251" s="44"/>
      <c r="K251" s="99" t="str">
        <f>IF($J251="","",VLOOKUP($J251,'Bảng tổng hợp'!$C$11:$Q$20000,2,0))</f>
        <v/>
      </c>
      <c r="L251" s="101" t="str">
        <f>IF($J251="","",VLOOKUP($J251,'Bảng tổng hợp'!$C$11:$Q$20000,3,0))</f>
        <v/>
      </c>
      <c r="M251" s="51"/>
      <c r="N251" s="102">
        <f t="shared" si="3"/>
        <v>0</v>
      </c>
      <c r="O251" s="103"/>
      <c r="P251" s="104" t="str">
        <f>IF($J251="","",VLOOKUP($J251,'Bảng tổng hợp'!$C$11:$M$20000,10,0))</f>
        <v/>
      </c>
      <c r="Q251" s="105" t="str">
        <f>IF($J251="","",VLOOKUP($J251,'Bảng tổng hợp'!$C$11:$M$20000,11,0))</f>
        <v/>
      </c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ht="18.75" customHeight="1">
      <c r="A252" s="44"/>
      <c r="B252" s="110"/>
      <c r="C252" s="98"/>
      <c r="D252" s="98"/>
      <c r="E252" s="99" t="str">
        <f t="shared" si="4"/>
        <v/>
      </c>
      <c r="F252" s="99" t="str">
        <f t="shared" si="5"/>
        <v/>
      </c>
      <c r="G252" s="99" t="str">
        <f t="shared" si="6"/>
        <v/>
      </c>
      <c r="H252" s="45"/>
      <c r="I252" s="45"/>
      <c r="J252" s="44"/>
      <c r="K252" s="99" t="str">
        <f>IF($J252="","",VLOOKUP($J252,'Bảng tổng hợp'!$C$11:$Q$20000,2,0))</f>
        <v/>
      </c>
      <c r="L252" s="101" t="str">
        <f>IF($J252="","",VLOOKUP($J252,'Bảng tổng hợp'!$C$11:$Q$20000,3,0))</f>
        <v/>
      </c>
      <c r="M252" s="51"/>
      <c r="N252" s="102">
        <f t="shared" si="3"/>
        <v>0</v>
      </c>
      <c r="O252" s="103"/>
      <c r="P252" s="104" t="str">
        <f>IF($J252="","",VLOOKUP($J252,'Bảng tổng hợp'!$C$11:$M$20000,10,0))</f>
        <v/>
      </c>
      <c r="Q252" s="105" t="str">
        <f>IF($J252="","",VLOOKUP($J252,'Bảng tổng hợp'!$C$11:$M$20000,11,0))</f>
        <v/>
      </c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ht="18.75" customHeight="1">
      <c r="A253" s="44"/>
      <c r="B253" s="110"/>
      <c r="C253" s="98"/>
      <c r="D253" s="98"/>
      <c r="E253" s="99" t="str">
        <f t="shared" si="4"/>
        <v/>
      </c>
      <c r="F253" s="99" t="str">
        <f t="shared" si="5"/>
        <v/>
      </c>
      <c r="G253" s="99" t="str">
        <f t="shared" si="6"/>
        <v/>
      </c>
      <c r="H253" s="45"/>
      <c r="I253" s="45"/>
      <c r="J253" s="44"/>
      <c r="K253" s="99" t="str">
        <f>IF($J253="","",VLOOKUP($J253,'Bảng tổng hợp'!$C$11:$Q$20000,2,0))</f>
        <v/>
      </c>
      <c r="L253" s="101" t="str">
        <f>IF($J253="","",VLOOKUP($J253,'Bảng tổng hợp'!$C$11:$Q$20000,3,0))</f>
        <v/>
      </c>
      <c r="M253" s="51"/>
      <c r="N253" s="102">
        <f t="shared" si="3"/>
        <v>0</v>
      </c>
      <c r="O253" s="103"/>
      <c r="P253" s="104" t="str">
        <f>IF($J253="","",VLOOKUP($J253,'Bảng tổng hợp'!$C$11:$M$20000,10,0))</f>
        <v/>
      </c>
      <c r="Q253" s="105" t="str">
        <f>IF($J253="","",VLOOKUP($J253,'Bảng tổng hợp'!$C$11:$M$20000,11,0))</f>
        <v/>
      </c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ht="18.75" customHeight="1">
      <c r="A254" s="44"/>
      <c r="B254" s="110"/>
      <c r="C254" s="98"/>
      <c r="D254" s="98"/>
      <c r="E254" s="99" t="str">
        <f t="shared" si="4"/>
        <v/>
      </c>
      <c r="F254" s="99" t="str">
        <f t="shared" si="5"/>
        <v/>
      </c>
      <c r="G254" s="99" t="str">
        <f t="shared" si="6"/>
        <v/>
      </c>
      <c r="H254" s="45"/>
      <c r="I254" s="45"/>
      <c r="J254" s="44"/>
      <c r="K254" s="99" t="str">
        <f>IF($J254="","",VLOOKUP($J254,'Bảng tổng hợp'!$C$11:$Q$20000,2,0))</f>
        <v/>
      </c>
      <c r="L254" s="101" t="str">
        <f>IF($J254="","",VLOOKUP($J254,'Bảng tổng hợp'!$C$11:$Q$20000,3,0))</f>
        <v/>
      </c>
      <c r="M254" s="51"/>
      <c r="N254" s="102">
        <f t="shared" si="3"/>
        <v>0</v>
      </c>
      <c r="O254" s="103"/>
      <c r="P254" s="104" t="str">
        <f>IF($J254="","",VLOOKUP($J254,'Bảng tổng hợp'!$C$11:$M$20000,10,0))</f>
        <v/>
      </c>
      <c r="Q254" s="105" t="str">
        <f>IF($J254="","",VLOOKUP($J254,'Bảng tổng hợp'!$C$11:$M$20000,11,0))</f>
        <v/>
      </c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ht="18.75" customHeight="1">
      <c r="A255" s="44"/>
      <c r="B255" s="110"/>
      <c r="C255" s="98"/>
      <c r="D255" s="98"/>
      <c r="E255" s="99" t="str">
        <f t="shared" si="4"/>
        <v/>
      </c>
      <c r="F255" s="99" t="str">
        <f t="shared" si="5"/>
        <v/>
      </c>
      <c r="G255" s="99" t="str">
        <f t="shared" si="6"/>
        <v/>
      </c>
      <c r="H255" s="45"/>
      <c r="I255" s="45"/>
      <c r="J255" s="44"/>
      <c r="K255" s="99" t="str">
        <f>IF($J255="","",VLOOKUP($J255,'Bảng tổng hợp'!$C$11:$Q$20000,2,0))</f>
        <v/>
      </c>
      <c r="L255" s="101" t="str">
        <f>IF($J255="","",VLOOKUP($J255,'Bảng tổng hợp'!$C$11:$Q$20000,3,0))</f>
        <v/>
      </c>
      <c r="M255" s="51"/>
      <c r="N255" s="102">
        <f t="shared" si="3"/>
        <v>0</v>
      </c>
      <c r="O255" s="103"/>
      <c r="P255" s="104" t="str">
        <f>IF($J255="","",VLOOKUP($J255,'Bảng tổng hợp'!$C$11:$M$20000,10,0))</f>
        <v/>
      </c>
      <c r="Q255" s="105" t="str">
        <f>IF($J255="","",VLOOKUP($J255,'Bảng tổng hợp'!$C$11:$M$20000,11,0))</f>
        <v/>
      </c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ht="18.75" customHeight="1">
      <c r="A256" s="44"/>
      <c r="B256" s="110"/>
      <c r="C256" s="98"/>
      <c r="D256" s="98"/>
      <c r="E256" s="99" t="str">
        <f t="shared" si="4"/>
        <v/>
      </c>
      <c r="F256" s="99" t="str">
        <f t="shared" si="5"/>
        <v/>
      </c>
      <c r="G256" s="99" t="str">
        <f t="shared" si="6"/>
        <v/>
      </c>
      <c r="H256" s="45"/>
      <c r="I256" s="45"/>
      <c r="J256" s="44"/>
      <c r="K256" s="99" t="str">
        <f>IF($J256="","",VLOOKUP($J256,'Bảng tổng hợp'!$C$11:$Q$20000,2,0))</f>
        <v/>
      </c>
      <c r="L256" s="101" t="str">
        <f>IF($J256="","",VLOOKUP($J256,'Bảng tổng hợp'!$C$11:$Q$20000,3,0))</f>
        <v/>
      </c>
      <c r="M256" s="51"/>
      <c r="N256" s="102">
        <f t="shared" si="3"/>
        <v>0</v>
      </c>
      <c r="O256" s="103"/>
      <c r="P256" s="104" t="str">
        <f>IF($J256="","",VLOOKUP($J256,'Bảng tổng hợp'!$C$11:$M$20000,10,0))</f>
        <v/>
      </c>
      <c r="Q256" s="105" t="str">
        <f>IF($J256="","",VLOOKUP($J256,'Bảng tổng hợp'!$C$11:$M$20000,11,0))</f>
        <v/>
      </c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ht="18.75" customHeight="1">
      <c r="A257" s="44"/>
      <c r="B257" s="110"/>
      <c r="C257" s="98"/>
      <c r="D257" s="98"/>
      <c r="E257" s="99" t="str">
        <f t="shared" si="4"/>
        <v/>
      </c>
      <c r="F257" s="99" t="str">
        <f t="shared" si="5"/>
        <v/>
      </c>
      <c r="G257" s="99" t="str">
        <f t="shared" si="6"/>
        <v/>
      </c>
      <c r="H257" s="45"/>
      <c r="I257" s="45"/>
      <c r="J257" s="44"/>
      <c r="K257" s="99" t="str">
        <f>IF($J257="","",VLOOKUP($J257,'Bảng tổng hợp'!$C$11:$Q$20000,2,0))</f>
        <v/>
      </c>
      <c r="L257" s="101" t="str">
        <f>IF($J257="","",VLOOKUP($J257,'Bảng tổng hợp'!$C$11:$Q$20000,3,0))</f>
        <v/>
      </c>
      <c r="M257" s="51"/>
      <c r="N257" s="102">
        <f t="shared" si="3"/>
        <v>0</v>
      </c>
      <c r="O257" s="103"/>
      <c r="P257" s="104" t="str">
        <f>IF($J257="","",VLOOKUP($J257,'Bảng tổng hợp'!$C$11:$M$20000,10,0))</f>
        <v/>
      </c>
      <c r="Q257" s="105" t="str">
        <f>IF($J257="","",VLOOKUP($J257,'Bảng tổng hợp'!$C$11:$M$20000,11,0))</f>
        <v/>
      </c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ht="18.75" customHeight="1">
      <c r="A258" s="44"/>
      <c r="B258" s="110"/>
      <c r="C258" s="98"/>
      <c r="D258" s="98"/>
      <c r="E258" s="99" t="str">
        <f t="shared" si="4"/>
        <v/>
      </c>
      <c r="F258" s="99" t="str">
        <f t="shared" si="5"/>
        <v/>
      </c>
      <c r="G258" s="99" t="str">
        <f t="shared" si="6"/>
        <v/>
      </c>
      <c r="H258" s="45"/>
      <c r="I258" s="45"/>
      <c r="J258" s="44"/>
      <c r="K258" s="99" t="str">
        <f>IF($J258="","",VLOOKUP($J258,'Bảng tổng hợp'!$C$11:$Q$20000,2,0))</f>
        <v/>
      </c>
      <c r="L258" s="101" t="str">
        <f>IF($J258="","",VLOOKUP($J258,'Bảng tổng hợp'!$C$11:$Q$20000,3,0))</f>
        <v/>
      </c>
      <c r="M258" s="51"/>
      <c r="N258" s="102">
        <f t="shared" si="3"/>
        <v>0</v>
      </c>
      <c r="O258" s="103"/>
      <c r="P258" s="104" t="str">
        <f>IF($J258="","",VLOOKUP($J258,'Bảng tổng hợp'!$C$11:$M$20000,10,0))</f>
        <v/>
      </c>
      <c r="Q258" s="105" t="str">
        <f>IF($J258="","",VLOOKUP($J258,'Bảng tổng hợp'!$C$11:$M$20000,11,0))</f>
        <v/>
      </c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ht="18.75" customHeight="1">
      <c r="A259" s="44"/>
      <c r="B259" s="110"/>
      <c r="C259" s="98"/>
      <c r="D259" s="98"/>
      <c r="E259" s="99" t="str">
        <f t="shared" si="4"/>
        <v/>
      </c>
      <c r="F259" s="99" t="str">
        <f t="shared" si="5"/>
        <v/>
      </c>
      <c r="G259" s="99" t="str">
        <f t="shared" si="6"/>
        <v/>
      </c>
      <c r="H259" s="45"/>
      <c r="I259" s="45"/>
      <c r="J259" s="44"/>
      <c r="K259" s="99" t="str">
        <f>IF($J259="","",VLOOKUP($J259,'Bảng tổng hợp'!$C$11:$Q$20000,2,0))</f>
        <v/>
      </c>
      <c r="L259" s="101" t="str">
        <f>IF($J259="","",VLOOKUP($J259,'Bảng tổng hợp'!$C$11:$Q$20000,3,0))</f>
        <v/>
      </c>
      <c r="M259" s="51"/>
      <c r="N259" s="102">
        <f t="shared" si="3"/>
        <v>0</v>
      </c>
      <c r="O259" s="103"/>
      <c r="P259" s="104" t="str">
        <f>IF($J259="","",VLOOKUP($J259,'Bảng tổng hợp'!$C$11:$M$20000,10,0))</f>
        <v/>
      </c>
      <c r="Q259" s="105" t="str">
        <f>IF($J259="","",VLOOKUP($J259,'Bảng tổng hợp'!$C$11:$M$20000,11,0))</f>
        <v/>
      </c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ht="18.75" customHeight="1">
      <c r="A260" s="44"/>
      <c r="B260" s="110"/>
      <c r="C260" s="98"/>
      <c r="D260" s="98"/>
      <c r="E260" s="99" t="str">
        <f t="shared" si="4"/>
        <v/>
      </c>
      <c r="F260" s="99" t="str">
        <f t="shared" si="5"/>
        <v/>
      </c>
      <c r="G260" s="99" t="str">
        <f t="shared" si="6"/>
        <v/>
      </c>
      <c r="H260" s="45"/>
      <c r="I260" s="45"/>
      <c r="J260" s="44"/>
      <c r="K260" s="99" t="str">
        <f>IF($J260="","",VLOOKUP($J260,'Bảng tổng hợp'!$C$11:$Q$20000,2,0))</f>
        <v/>
      </c>
      <c r="L260" s="101" t="str">
        <f>IF($J260="","",VLOOKUP($J260,'Bảng tổng hợp'!$C$11:$Q$20000,3,0))</f>
        <v/>
      </c>
      <c r="M260" s="51"/>
      <c r="N260" s="102">
        <f t="shared" si="3"/>
        <v>0</v>
      </c>
      <c r="O260" s="103"/>
      <c r="P260" s="104" t="str">
        <f>IF($J260="","",VLOOKUP($J260,'Bảng tổng hợp'!$C$11:$M$20000,10,0))</f>
        <v/>
      </c>
      <c r="Q260" s="105" t="str">
        <f>IF($J260="","",VLOOKUP($J260,'Bảng tổng hợp'!$C$11:$M$20000,11,0))</f>
        <v/>
      </c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ht="18.75" customHeight="1">
      <c r="A261" s="44"/>
      <c r="B261" s="110"/>
      <c r="C261" s="98"/>
      <c r="D261" s="98"/>
      <c r="E261" s="99" t="str">
        <f t="shared" si="4"/>
        <v/>
      </c>
      <c r="F261" s="99" t="str">
        <f t="shared" si="5"/>
        <v/>
      </c>
      <c r="G261" s="99" t="str">
        <f t="shared" si="6"/>
        <v/>
      </c>
      <c r="H261" s="45"/>
      <c r="I261" s="45"/>
      <c r="J261" s="44"/>
      <c r="K261" s="99" t="str">
        <f>IF($J261="","",VLOOKUP($J261,'Bảng tổng hợp'!$C$11:$Q$20000,2,0))</f>
        <v/>
      </c>
      <c r="L261" s="101" t="str">
        <f>IF($J261="","",VLOOKUP($J261,'Bảng tổng hợp'!$C$11:$Q$20000,3,0))</f>
        <v/>
      </c>
      <c r="M261" s="51"/>
      <c r="N261" s="102">
        <f t="shared" si="3"/>
        <v>0</v>
      </c>
      <c r="O261" s="103"/>
      <c r="P261" s="104" t="str">
        <f>IF($J261="","",VLOOKUP($J261,'Bảng tổng hợp'!$C$11:$M$20000,10,0))</f>
        <v/>
      </c>
      <c r="Q261" s="105" t="str">
        <f>IF($J261="","",VLOOKUP($J261,'Bảng tổng hợp'!$C$11:$M$20000,11,0))</f>
        <v/>
      </c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ht="18.75" customHeight="1">
      <c r="A262" s="44"/>
      <c r="B262" s="110"/>
      <c r="C262" s="98"/>
      <c r="D262" s="98"/>
      <c r="E262" s="99" t="str">
        <f t="shared" si="4"/>
        <v/>
      </c>
      <c r="F262" s="99" t="str">
        <f t="shared" si="5"/>
        <v/>
      </c>
      <c r="G262" s="99" t="str">
        <f t="shared" si="6"/>
        <v/>
      </c>
      <c r="H262" s="45"/>
      <c r="I262" s="45"/>
      <c r="J262" s="44"/>
      <c r="K262" s="99" t="str">
        <f>IF($J262="","",VLOOKUP($J262,'Bảng tổng hợp'!$C$11:$Q$20000,2,0))</f>
        <v/>
      </c>
      <c r="L262" s="101" t="str">
        <f>IF($J262="","",VLOOKUP($J262,'Bảng tổng hợp'!$C$11:$Q$20000,3,0))</f>
        <v/>
      </c>
      <c r="M262" s="51"/>
      <c r="N262" s="102">
        <f t="shared" si="3"/>
        <v>0</v>
      </c>
      <c r="O262" s="103"/>
      <c r="P262" s="104" t="str">
        <f>IF($J262="","",VLOOKUP($J262,'Bảng tổng hợp'!$C$11:$M$20000,10,0))</f>
        <v/>
      </c>
      <c r="Q262" s="105" t="str">
        <f>IF($J262="","",VLOOKUP($J262,'Bảng tổng hợp'!$C$11:$M$20000,11,0))</f>
        <v/>
      </c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ht="18.75" customHeight="1">
      <c r="A263" s="44"/>
      <c r="B263" s="110"/>
      <c r="C263" s="98"/>
      <c r="D263" s="98"/>
      <c r="E263" s="99" t="str">
        <f t="shared" si="4"/>
        <v/>
      </c>
      <c r="F263" s="99" t="str">
        <f t="shared" si="5"/>
        <v/>
      </c>
      <c r="G263" s="99" t="str">
        <f t="shared" si="6"/>
        <v/>
      </c>
      <c r="H263" s="45"/>
      <c r="I263" s="45"/>
      <c r="J263" s="44"/>
      <c r="K263" s="99" t="str">
        <f>IF($J263="","",VLOOKUP($J263,'Bảng tổng hợp'!$C$11:$Q$20000,2,0))</f>
        <v/>
      </c>
      <c r="L263" s="101" t="str">
        <f>IF($J263="","",VLOOKUP($J263,'Bảng tổng hợp'!$C$11:$Q$20000,3,0))</f>
        <v/>
      </c>
      <c r="M263" s="51"/>
      <c r="N263" s="102">
        <f t="shared" si="3"/>
        <v>0</v>
      </c>
      <c r="O263" s="103"/>
      <c r="P263" s="104" t="str">
        <f>IF($J263="","",VLOOKUP($J263,'Bảng tổng hợp'!$C$11:$M$20000,10,0))</f>
        <v/>
      </c>
      <c r="Q263" s="105" t="str">
        <f>IF($J263="","",VLOOKUP($J263,'Bảng tổng hợp'!$C$11:$M$20000,11,0))</f>
        <v/>
      </c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ht="18.75" customHeight="1">
      <c r="A264" s="44"/>
      <c r="B264" s="110"/>
      <c r="C264" s="98"/>
      <c r="D264" s="98"/>
      <c r="E264" s="99" t="str">
        <f t="shared" si="4"/>
        <v/>
      </c>
      <c r="F264" s="99" t="str">
        <f t="shared" si="5"/>
        <v/>
      </c>
      <c r="G264" s="99" t="str">
        <f t="shared" si="6"/>
        <v/>
      </c>
      <c r="H264" s="45"/>
      <c r="I264" s="45"/>
      <c r="J264" s="44"/>
      <c r="K264" s="99" t="str">
        <f>IF($J264="","",VLOOKUP($J264,'Bảng tổng hợp'!$C$11:$Q$20000,2,0))</f>
        <v/>
      </c>
      <c r="L264" s="101" t="str">
        <f>IF($J264="","",VLOOKUP($J264,'Bảng tổng hợp'!$C$11:$Q$20000,3,0))</f>
        <v/>
      </c>
      <c r="M264" s="51"/>
      <c r="N264" s="102">
        <f t="shared" si="3"/>
        <v>0</v>
      </c>
      <c r="O264" s="103"/>
      <c r="P264" s="104" t="str">
        <f>IF($J264="","",VLOOKUP($J264,'Bảng tổng hợp'!$C$11:$M$20000,10,0))</f>
        <v/>
      </c>
      <c r="Q264" s="105" t="str">
        <f>IF($J264="","",VLOOKUP($J264,'Bảng tổng hợp'!$C$11:$M$20000,11,0))</f>
        <v/>
      </c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ht="18.75" customHeight="1">
      <c r="A265" s="44"/>
      <c r="B265" s="110"/>
      <c r="C265" s="98"/>
      <c r="D265" s="98"/>
      <c r="E265" s="99" t="str">
        <f t="shared" si="4"/>
        <v/>
      </c>
      <c r="F265" s="99" t="str">
        <f t="shared" si="5"/>
        <v/>
      </c>
      <c r="G265" s="99" t="str">
        <f t="shared" si="6"/>
        <v/>
      </c>
      <c r="H265" s="45"/>
      <c r="I265" s="45"/>
      <c r="J265" s="44"/>
      <c r="K265" s="99" t="str">
        <f>IF($J265="","",VLOOKUP($J265,'Bảng tổng hợp'!$C$11:$Q$20000,2,0))</f>
        <v/>
      </c>
      <c r="L265" s="101" t="str">
        <f>IF($J265="","",VLOOKUP($J265,'Bảng tổng hợp'!$C$11:$Q$20000,3,0))</f>
        <v/>
      </c>
      <c r="M265" s="51"/>
      <c r="N265" s="102">
        <f t="shared" si="3"/>
        <v>0</v>
      </c>
      <c r="O265" s="103"/>
      <c r="P265" s="104" t="str">
        <f>IF($J265="","",VLOOKUP($J265,'Bảng tổng hợp'!$C$11:$M$20000,10,0))</f>
        <v/>
      </c>
      <c r="Q265" s="105" t="str">
        <f>IF($J265="","",VLOOKUP($J265,'Bảng tổng hợp'!$C$11:$M$20000,11,0))</f>
        <v/>
      </c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ht="18.75" customHeight="1">
      <c r="A266" s="44"/>
      <c r="B266" s="110"/>
      <c r="C266" s="98"/>
      <c r="D266" s="98"/>
      <c r="E266" s="99" t="str">
        <f t="shared" si="4"/>
        <v/>
      </c>
      <c r="F266" s="99" t="str">
        <f t="shared" si="5"/>
        <v/>
      </c>
      <c r="G266" s="99" t="str">
        <f t="shared" si="6"/>
        <v/>
      </c>
      <c r="H266" s="45"/>
      <c r="I266" s="45"/>
      <c r="J266" s="44"/>
      <c r="K266" s="99" t="str">
        <f>IF($J266="","",VLOOKUP($J266,'Bảng tổng hợp'!$C$11:$Q$20000,2,0))</f>
        <v/>
      </c>
      <c r="L266" s="101" t="str">
        <f>IF($J266="","",VLOOKUP($J266,'Bảng tổng hợp'!$C$11:$Q$20000,3,0))</f>
        <v/>
      </c>
      <c r="M266" s="51"/>
      <c r="N266" s="102">
        <f t="shared" si="3"/>
        <v>0</v>
      </c>
      <c r="O266" s="103"/>
      <c r="P266" s="104" t="str">
        <f>IF($J266="","",VLOOKUP($J266,'Bảng tổng hợp'!$C$11:$M$20000,10,0))</f>
        <v/>
      </c>
      <c r="Q266" s="105" t="str">
        <f>IF($J266="","",VLOOKUP($J266,'Bảng tổng hợp'!$C$11:$M$20000,11,0))</f>
        <v/>
      </c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ht="18.75" customHeight="1">
      <c r="A267" s="44"/>
      <c r="B267" s="110"/>
      <c r="C267" s="98"/>
      <c r="D267" s="98"/>
      <c r="E267" s="99" t="str">
        <f t="shared" si="4"/>
        <v/>
      </c>
      <c r="F267" s="99" t="str">
        <f t="shared" si="5"/>
        <v/>
      </c>
      <c r="G267" s="99" t="str">
        <f t="shared" si="6"/>
        <v/>
      </c>
      <c r="H267" s="45"/>
      <c r="I267" s="45"/>
      <c r="J267" s="44"/>
      <c r="K267" s="99" t="str">
        <f>IF($J267="","",VLOOKUP($J267,'Bảng tổng hợp'!$C$11:$Q$20000,2,0))</f>
        <v/>
      </c>
      <c r="L267" s="101" t="str">
        <f>IF($J267="","",VLOOKUP($J267,'Bảng tổng hợp'!$C$11:$Q$20000,3,0))</f>
        <v/>
      </c>
      <c r="M267" s="51"/>
      <c r="N267" s="102">
        <f t="shared" si="3"/>
        <v>0</v>
      </c>
      <c r="O267" s="103"/>
      <c r="P267" s="104" t="str">
        <f>IF($J267="","",VLOOKUP($J267,'Bảng tổng hợp'!$C$11:$M$20000,10,0))</f>
        <v/>
      </c>
      <c r="Q267" s="105" t="str">
        <f>IF($J267="","",VLOOKUP($J267,'Bảng tổng hợp'!$C$11:$M$20000,11,0))</f>
        <v/>
      </c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ht="18.75" customHeight="1">
      <c r="A268" s="44"/>
      <c r="B268" s="110"/>
      <c r="C268" s="98"/>
      <c r="D268" s="98"/>
      <c r="E268" s="99" t="str">
        <f t="shared" si="4"/>
        <v/>
      </c>
      <c r="F268" s="99" t="str">
        <f t="shared" si="5"/>
        <v/>
      </c>
      <c r="G268" s="99" t="str">
        <f t="shared" si="6"/>
        <v/>
      </c>
      <c r="H268" s="45"/>
      <c r="I268" s="45"/>
      <c r="J268" s="44"/>
      <c r="K268" s="99" t="str">
        <f>IF($J268="","",VLOOKUP($J268,'Bảng tổng hợp'!$C$11:$Q$20000,2,0))</f>
        <v/>
      </c>
      <c r="L268" s="101" t="str">
        <f>IF($J268="","",VLOOKUP($J268,'Bảng tổng hợp'!$C$11:$Q$20000,3,0))</f>
        <v/>
      </c>
      <c r="M268" s="51"/>
      <c r="N268" s="102">
        <f t="shared" si="3"/>
        <v>0</v>
      </c>
      <c r="O268" s="103"/>
      <c r="P268" s="104" t="str">
        <f>IF($J268="","",VLOOKUP($J268,'Bảng tổng hợp'!$C$11:$M$20000,10,0))</f>
        <v/>
      </c>
      <c r="Q268" s="105" t="str">
        <f>IF($J268="","",VLOOKUP($J268,'Bảng tổng hợp'!$C$11:$M$20000,11,0))</f>
        <v/>
      </c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ht="18.75" customHeight="1">
      <c r="A269" s="44"/>
      <c r="B269" s="110"/>
      <c r="C269" s="98"/>
      <c r="D269" s="98"/>
      <c r="E269" s="99" t="str">
        <f t="shared" si="4"/>
        <v/>
      </c>
      <c r="F269" s="99" t="str">
        <f t="shared" si="5"/>
        <v/>
      </c>
      <c r="G269" s="99" t="str">
        <f t="shared" si="6"/>
        <v/>
      </c>
      <c r="H269" s="45"/>
      <c r="I269" s="45"/>
      <c r="J269" s="44"/>
      <c r="K269" s="99" t="str">
        <f>IF($J269="","",VLOOKUP($J269,'Bảng tổng hợp'!$C$11:$Q$20000,2,0))</f>
        <v/>
      </c>
      <c r="L269" s="101" t="str">
        <f>IF($J269="","",VLOOKUP($J269,'Bảng tổng hợp'!$C$11:$Q$20000,3,0))</f>
        <v/>
      </c>
      <c r="M269" s="51"/>
      <c r="N269" s="102">
        <f t="shared" si="3"/>
        <v>0</v>
      </c>
      <c r="O269" s="103"/>
      <c r="P269" s="104" t="str">
        <f>IF($J269="","",VLOOKUP($J269,'Bảng tổng hợp'!$C$11:$M$20000,10,0))</f>
        <v/>
      </c>
      <c r="Q269" s="105" t="str">
        <f>IF($J269="","",VLOOKUP($J269,'Bảng tổng hợp'!$C$11:$M$20000,11,0))</f>
        <v/>
      </c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ht="18.75" customHeight="1">
      <c r="A270" s="44"/>
      <c r="B270" s="110"/>
      <c r="C270" s="98"/>
      <c r="D270" s="98"/>
      <c r="E270" s="99" t="str">
        <f t="shared" si="4"/>
        <v/>
      </c>
      <c r="F270" s="99" t="str">
        <f t="shared" si="5"/>
        <v/>
      </c>
      <c r="G270" s="99" t="str">
        <f t="shared" si="6"/>
        <v/>
      </c>
      <c r="H270" s="45"/>
      <c r="I270" s="45"/>
      <c r="J270" s="44"/>
      <c r="K270" s="99" t="str">
        <f>IF($J270="","",VLOOKUP($J270,'Bảng tổng hợp'!$C$11:$Q$20000,2,0))</f>
        <v/>
      </c>
      <c r="L270" s="101" t="str">
        <f>IF($J270="","",VLOOKUP($J270,'Bảng tổng hợp'!$C$11:$Q$20000,3,0))</f>
        <v/>
      </c>
      <c r="M270" s="51"/>
      <c r="N270" s="102">
        <f t="shared" si="3"/>
        <v>0</v>
      </c>
      <c r="O270" s="103"/>
      <c r="P270" s="104" t="str">
        <f>IF($J270="","",VLOOKUP($J270,'Bảng tổng hợp'!$C$11:$M$20000,10,0))</f>
        <v/>
      </c>
      <c r="Q270" s="105" t="str">
        <f>IF($J270="","",VLOOKUP($J270,'Bảng tổng hợp'!$C$11:$M$20000,11,0))</f>
        <v/>
      </c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ht="18.75" customHeight="1">
      <c r="A271" s="44"/>
      <c r="B271" s="110"/>
      <c r="C271" s="98"/>
      <c r="D271" s="98"/>
      <c r="E271" s="99" t="str">
        <f t="shared" si="4"/>
        <v/>
      </c>
      <c r="F271" s="99" t="str">
        <f t="shared" si="5"/>
        <v/>
      </c>
      <c r="G271" s="99" t="str">
        <f t="shared" si="6"/>
        <v/>
      </c>
      <c r="H271" s="45"/>
      <c r="I271" s="45"/>
      <c r="J271" s="44"/>
      <c r="K271" s="99" t="str">
        <f>IF($J271="","",VLOOKUP($J271,'Bảng tổng hợp'!$C$11:$Q$20000,2,0))</f>
        <v/>
      </c>
      <c r="L271" s="101" t="str">
        <f>IF($J271="","",VLOOKUP($J271,'Bảng tổng hợp'!$C$11:$Q$20000,3,0))</f>
        <v/>
      </c>
      <c r="M271" s="51"/>
      <c r="N271" s="102">
        <f t="shared" si="3"/>
        <v>0</v>
      </c>
      <c r="O271" s="103"/>
      <c r="P271" s="104" t="str">
        <f>IF($J271="","",VLOOKUP($J271,'Bảng tổng hợp'!$C$11:$M$20000,10,0))</f>
        <v/>
      </c>
      <c r="Q271" s="105" t="str">
        <f>IF($J271="","",VLOOKUP($J271,'Bảng tổng hợp'!$C$11:$M$20000,11,0))</f>
        <v/>
      </c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ht="18.75" customHeight="1">
      <c r="A272" s="44"/>
      <c r="B272" s="110"/>
      <c r="C272" s="98"/>
      <c r="D272" s="98"/>
      <c r="E272" s="99" t="str">
        <f t="shared" si="4"/>
        <v/>
      </c>
      <c r="F272" s="99" t="str">
        <f t="shared" si="5"/>
        <v/>
      </c>
      <c r="G272" s="99" t="str">
        <f t="shared" si="6"/>
        <v/>
      </c>
      <c r="H272" s="45"/>
      <c r="I272" s="45"/>
      <c r="J272" s="44"/>
      <c r="K272" s="99" t="str">
        <f>IF($J272="","",VLOOKUP($J272,'Bảng tổng hợp'!$C$11:$Q$20000,2,0))</f>
        <v/>
      </c>
      <c r="L272" s="101" t="str">
        <f>IF($J272="","",VLOOKUP($J272,'Bảng tổng hợp'!$C$11:$Q$20000,3,0))</f>
        <v/>
      </c>
      <c r="M272" s="51"/>
      <c r="N272" s="102">
        <f t="shared" si="3"/>
        <v>0</v>
      </c>
      <c r="O272" s="103"/>
      <c r="P272" s="104" t="str">
        <f>IF($J272="","",VLOOKUP($J272,'Bảng tổng hợp'!$C$11:$M$20000,10,0))</f>
        <v/>
      </c>
      <c r="Q272" s="105" t="str">
        <f>IF($J272="","",VLOOKUP($J272,'Bảng tổng hợp'!$C$11:$M$20000,11,0))</f>
        <v/>
      </c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ht="18.75" customHeight="1">
      <c r="A273" s="44"/>
      <c r="B273" s="110"/>
      <c r="C273" s="98"/>
      <c r="D273" s="98"/>
      <c r="E273" s="99" t="str">
        <f t="shared" si="4"/>
        <v/>
      </c>
      <c r="F273" s="99" t="str">
        <f t="shared" si="5"/>
        <v/>
      </c>
      <c r="G273" s="99" t="str">
        <f t="shared" si="6"/>
        <v/>
      </c>
      <c r="H273" s="45"/>
      <c r="I273" s="45"/>
      <c r="J273" s="44"/>
      <c r="K273" s="99" t="str">
        <f>IF($J273="","",VLOOKUP($J273,'Bảng tổng hợp'!$C$11:$Q$20000,2,0))</f>
        <v/>
      </c>
      <c r="L273" s="101" t="str">
        <f>IF($J273="","",VLOOKUP($J273,'Bảng tổng hợp'!$C$11:$Q$20000,3,0))</f>
        <v/>
      </c>
      <c r="M273" s="51"/>
      <c r="N273" s="102">
        <f t="shared" si="3"/>
        <v>0</v>
      </c>
      <c r="O273" s="103"/>
      <c r="P273" s="104" t="str">
        <f>IF($J273="","",VLOOKUP($J273,'Bảng tổng hợp'!$C$11:$M$20000,10,0))</f>
        <v/>
      </c>
      <c r="Q273" s="105" t="str">
        <f>IF($J273="","",VLOOKUP($J273,'Bảng tổng hợp'!$C$11:$M$20000,11,0))</f>
        <v/>
      </c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ht="18.75" customHeight="1">
      <c r="A274" s="44"/>
      <c r="B274" s="110"/>
      <c r="C274" s="98"/>
      <c r="D274" s="98"/>
      <c r="E274" s="99" t="str">
        <f t="shared" si="4"/>
        <v/>
      </c>
      <c r="F274" s="99" t="str">
        <f t="shared" si="5"/>
        <v/>
      </c>
      <c r="G274" s="99" t="str">
        <f t="shared" si="6"/>
        <v/>
      </c>
      <c r="H274" s="45"/>
      <c r="I274" s="45"/>
      <c r="J274" s="44"/>
      <c r="K274" s="99" t="str">
        <f>IF($J274="","",VLOOKUP($J274,'Bảng tổng hợp'!$C$11:$Q$20000,2,0))</f>
        <v/>
      </c>
      <c r="L274" s="101" t="str">
        <f>IF($J274="","",VLOOKUP($J274,'Bảng tổng hợp'!$C$11:$Q$20000,3,0))</f>
        <v/>
      </c>
      <c r="M274" s="51"/>
      <c r="N274" s="102">
        <f t="shared" si="3"/>
        <v>0</v>
      </c>
      <c r="O274" s="103"/>
      <c r="P274" s="104" t="str">
        <f>IF($J274="","",VLOOKUP($J274,'Bảng tổng hợp'!$C$11:$M$20000,10,0))</f>
        <v/>
      </c>
      <c r="Q274" s="105" t="str">
        <f>IF($J274="","",VLOOKUP($J274,'Bảng tổng hợp'!$C$11:$M$20000,11,0))</f>
        <v/>
      </c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ht="18.75" customHeight="1">
      <c r="A275" s="44"/>
      <c r="B275" s="110"/>
      <c r="C275" s="98"/>
      <c r="D275" s="98"/>
      <c r="E275" s="99" t="str">
        <f t="shared" si="4"/>
        <v/>
      </c>
      <c r="F275" s="99" t="str">
        <f t="shared" si="5"/>
        <v/>
      </c>
      <c r="G275" s="99" t="str">
        <f t="shared" si="6"/>
        <v/>
      </c>
      <c r="H275" s="45"/>
      <c r="I275" s="45"/>
      <c r="J275" s="44"/>
      <c r="K275" s="99" t="str">
        <f>IF($J275="","",VLOOKUP($J275,'Bảng tổng hợp'!$C$11:$Q$20000,2,0))</f>
        <v/>
      </c>
      <c r="L275" s="101" t="str">
        <f>IF($J275="","",VLOOKUP($J275,'Bảng tổng hợp'!$C$11:$Q$20000,3,0))</f>
        <v/>
      </c>
      <c r="M275" s="51"/>
      <c r="N275" s="102">
        <f t="shared" si="3"/>
        <v>0</v>
      </c>
      <c r="O275" s="103"/>
      <c r="P275" s="104" t="str">
        <f>IF($J275="","",VLOOKUP($J275,'Bảng tổng hợp'!$C$11:$M$20000,10,0))</f>
        <v/>
      </c>
      <c r="Q275" s="105" t="str">
        <f>IF($J275="","",VLOOKUP($J275,'Bảng tổng hợp'!$C$11:$M$20000,11,0))</f>
        <v/>
      </c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ht="18.75" customHeight="1">
      <c r="A276" s="44"/>
      <c r="B276" s="110"/>
      <c r="C276" s="98"/>
      <c r="D276" s="98"/>
      <c r="E276" s="99" t="str">
        <f t="shared" si="4"/>
        <v/>
      </c>
      <c r="F276" s="99" t="str">
        <f t="shared" si="5"/>
        <v/>
      </c>
      <c r="G276" s="99" t="str">
        <f t="shared" si="6"/>
        <v/>
      </c>
      <c r="H276" s="45"/>
      <c r="I276" s="45"/>
      <c r="J276" s="44"/>
      <c r="K276" s="99" t="str">
        <f>IF($J276="","",VLOOKUP($J276,'Bảng tổng hợp'!$C$11:$Q$20000,2,0))</f>
        <v/>
      </c>
      <c r="L276" s="101" t="str">
        <f>IF($J276="","",VLOOKUP($J276,'Bảng tổng hợp'!$C$11:$Q$20000,3,0))</f>
        <v/>
      </c>
      <c r="M276" s="51"/>
      <c r="N276" s="102">
        <f t="shared" si="3"/>
        <v>0</v>
      </c>
      <c r="O276" s="103"/>
      <c r="P276" s="104" t="str">
        <f>IF($J276="","",VLOOKUP($J276,'Bảng tổng hợp'!$C$11:$M$20000,10,0))</f>
        <v/>
      </c>
      <c r="Q276" s="105" t="str">
        <f>IF($J276="","",VLOOKUP($J276,'Bảng tổng hợp'!$C$11:$M$20000,11,0))</f>
        <v/>
      </c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ht="18.75" customHeight="1">
      <c r="A277" s="44"/>
      <c r="B277" s="110"/>
      <c r="C277" s="98"/>
      <c r="D277" s="98"/>
      <c r="E277" s="99" t="str">
        <f t="shared" si="4"/>
        <v/>
      </c>
      <c r="F277" s="99" t="str">
        <f t="shared" si="5"/>
        <v/>
      </c>
      <c r="G277" s="99" t="str">
        <f t="shared" si="6"/>
        <v/>
      </c>
      <c r="H277" s="45"/>
      <c r="I277" s="45"/>
      <c r="J277" s="44"/>
      <c r="K277" s="99" t="str">
        <f>IF($J277="","",VLOOKUP($J277,'Bảng tổng hợp'!$C$11:$Q$20000,2,0))</f>
        <v/>
      </c>
      <c r="L277" s="101" t="str">
        <f>IF($J277="","",VLOOKUP($J277,'Bảng tổng hợp'!$C$11:$Q$20000,3,0))</f>
        <v/>
      </c>
      <c r="M277" s="51"/>
      <c r="N277" s="102">
        <f t="shared" si="3"/>
        <v>0</v>
      </c>
      <c r="O277" s="103"/>
      <c r="P277" s="104" t="str">
        <f>IF($J277="","",VLOOKUP($J277,'Bảng tổng hợp'!$C$11:$M$20000,10,0))</f>
        <v/>
      </c>
      <c r="Q277" s="105" t="str">
        <f>IF($J277="","",VLOOKUP($J277,'Bảng tổng hợp'!$C$11:$M$20000,11,0))</f>
        <v/>
      </c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ht="18.75" customHeight="1">
      <c r="A278" s="44"/>
      <c r="B278" s="110"/>
      <c r="C278" s="98"/>
      <c r="D278" s="98"/>
      <c r="E278" s="99" t="str">
        <f t="shared" si="4"/>
        <v/>
      </c>
      <c r="F278" s="99" t="str">
        <f t="shared" si="5"/>
        <v/>
      </c>
      <c r="G278" s="99" t="str">
        <f t="shared" si="6"/>
        <v/>
      </c>
      <c r="H278" s="45"/>
      <c r="I278" s="45"/>
      <c r="J278" s="44"/>
      <c r="K278" s="99" t="str">
        <f>IF($J278="","",VLOOKUP($J278,'Bảng tổng hợp'!$C$11:$Q$20000,2,0))</f>
        <v/>
      </c>
      <c r="L278" s="101" t="str">
        <f>IF($J278="","",VLOOKUP($J278,'Bảng tổng hợp'!$C$11:$Q$20000,3,0))</f>
        <v/>
      </c>
      <c r="M278" s="51"/>
      <c r="N278" s="102">
        <f t="shared" si="3"/>
        <v>0</v>
      </c>
      <c r="O278" s="103"/>
      <c r="P278" s="104" t="str">
        <f>IF($J278="","",VLOOKUP($J278,'Bảng tổng hợp'!$C$11:$M$20000,10,0))</f>
        <v/>
      </c>
      <c r="Q278" s="105" t="str">
        <f>IF($J278="","",VLOOKUP($J278,'Bảng tổng hợp'!$C$11:$M$20000,11,0))</f>
        <v/>
      </c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ht="18.75" customHeight="1">
      <c r="A279" s="44"/>
      <c r="B279" s="110"/>
      <c r="C279" s="98"/>
      <c r="D279" s="98"/>
      <c r="E279" s="99" t="str">
        <f t="shared" si="4"/>
        <v/>
      </c>
      <c r="F279" s="99" t="str">
        <f t="shared" si="5"/>
        <v/>
      </c>
      <c r="G279" s="99" t="str">
        <f t="shared" si="6"/>
        <v/>
      </c>
      <c r="H279" s="45"/>
      <c r="I279" s="45"/>
      <c r="J279" s="44"/>
      <c r="K279" s="99" t="str">
        <f>IF($J279="","",VLOOKUP($J279,'Bảng tổng hợp'!$C$11:$Q$20000,2,0))</f>
        <v/>
      </c>
      <c r="L279" s="101" t="str">
        <f>IF($J279="","",VLOOKUP($J279,'Bảng tổng hợp'!$C$11:$Q$20000,3,0))</f>
        <v/>
      </c>
      <c r="M279" s="51"/>
      <c r="N279" s="102">
        <f t="shared" si="3"/>
        <v>0</v>
      </c>
      <c r="O279" s="103"/>
      <c r="P279" s="104" t="str">
        <f>IF($J279="","",VLOOKUP($J279,'Bảng tổng hợp'!$C$11:$M$20000,10,0))</f>
        <v/>
      </c>
      <c r="Q279" s="105" t="str">
        <f>IF($J279="","",VLOOKUP($J279,'Bảng tổng hợp'!$C$11:$M$20000,11,0))</f>
        <v/>
      </c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ht="18.75" customHeight="1">
      <c r="A280" s="44"/>
      <c r="B280" s="110"/>
      <c r="C280" s="98"/>
      <c r="D280" s="98"/>
      <c r="E280" s="99" t="str">
        <f t="shared" si="4"/>
        <v/>
      </c>
      <c r="F280" s="99" t="str">
        <f t="shared" si="5"/>
        <v/>
      </c>
      <c r="G280" s="99" t="str">
        <f t="shared" si="6"/>
        <v/>
      </c>
      <c r="H280" s="45"/>
      <c r="I280" s="45"/>
      <c r="J280" s="44"/>
      <c r="K280" s="99" t="str">
        <f>IF($J280="","",VLOOKUP($J280,'Bảng tổng hợp'!$C$11:$Q$20000,2,0))</f>
        <v/>
      </c>
      <c r="L280" s="101" t="str">
        <f>IF($J280="","",VLOOKUP($J280,'Bảng tổng hợp'!$C$11:$Q$20000,3,0))</f>
        <v/>
      </c>
      <c r="M280" s="51"/>
      <c r="N280" s="102">
        <f t="shared" si="3"/>
        <v>0</v>
      </c>
      <c r="O280" s="103"/>
      <c r="P280" s="104" t="str">
        <f>IF($J280="","",VLOOKUP($J280,'Bảng tổng hợp'!$C$11:$M$20000,10,0))</f>
        <v/>
      </c>
      <c r="Q280" s="105" t="str">
        <f>IF($J280="","",VLOOKUP($J280,'Bảng tổng hợp'!$C$11:$M$20000,11,0))</f>
        <v/>
      </c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ht="18.75" customHeight="1">
      <c r="A281" s="44"/>
      <c r="B281" s="110"/>
      <c r="C281" s="98"/>
      <c r="D281" s="98"/>
      <c r="E281" s="99" t="str">
        <f t="shared" si="4"/>
        <v/>
      </c>
      <c r="F281" s="99" t="str">
        <f t="shared" si="5"/>
        <v/>
      </c>
      <c r="G281" s="99" t="str">
        <f t="shared" si="6"/>
        <v/>
      </c>
      <c r="H281" s="45"/>
      <c r="I281" s="45"/>
      <c r="J281" s="44"/>
      <c r="K281" s="99" t="str">
        <f>IF($J281="","",VLOOKUP($J281,'Bảng tổng hợp'!$C$11:$Q$20000,2,0))</f>
        <v/>
      </c>
      <c r="L281" s="101" t="str">
        <f>IF($J281="","",VLOOKUP($J281,'Bảng tổng hợp'!$C$11:$Q$20000,3,0))</f>
        <v/>
      </c>
      <c r="M281" s="51"/>
      <c r="N281" s="102">
        <f t="shared" si="3"/>
        <v>0</v>
      </c>
      <c r="O281" s="103"/>
      <c r="P281" s="104" t="str">
        <f>IF($J281="","",VLOOKUP($J281,'Bảng tổng hợp'!$C$11:$M$20000,10,0))</f>
        <v/>
      </c>
      <c r="Q281" s="105" t="str">
        <f>IF($J281="","",VLOOKUP($J281,'Bảng tổng hợp'!$C$11:$M$20000,11,0))</f>
        <v/>
      </c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ht="18.75" customHeight="1">
      <c r="A282" s="44"/>
      <c r="B282" s="110"/>
      <c r="C282" s="98"/>
      <c r="D282" s="98"/>
      <c r="E282" s="99" t="str">
        <f t="shared" si="4"/>
        <v/>
      </c>
      <c r="F282" s="99" t="str">
        <f t="shared" si="5"/>
        <v/>
      </c>
      <c r="G282" s="99" t="str">
        <f t="shared" si="6"/>
        <v/>
      </c>
      <c r="H282" s="45"/>
      <c r="I282" s="45"/>
      <c r="J282" s="44"/>
      <c r="K282" s="99" t="str">
        <f>IF($J282="","",VLOOKUP($J282,'Bảng tổng hợp'!$C$11:$Q$20000,2,0))</f>
        <v/>
      </c>
      <c r="L282" s="101" t="str">
        <f>IF($J282="","",VLOOKUP($J282,'Bảng tổng hợp'!$C$11:$Q$20000,3,0))</f>
        <v/>
      </c>
      <c r="M282" s="51"/>
      <c r="N282" s="102">
        <f t="shared" si="3"/>
        <v>0</v>
      </c>
      <c r="O282" s="103"/>
      <c r="P282" s="104" t="str">
        <f>IF($J282="","",VLOOKUP($J282,'Bảng tổng hợp'!$C$11:$M$20000,10,0))</f>
        <v/>
      </c>
      <c r="Q282" s="105" t="str">
        <f>IF($J282="","",VLOOKUP($J282,'Bảng tổng hợp'!$C$11:$M$20000,11,0))</f>
        <v/>
      </c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ht="18.75" customHeight="1">
      <c r="A283" s="44"/>
      <c r="B283" s="110"/>
      <c r="C283" s="98"/>
      <c r="D283" s="98"/>
      <c r="E283" s="99" t="str">
        <f t="shared" si="4"/>
        <v/>
      </c>
      <c r="F283" s="99" t="str">
        <f t="shared" si="5"/>
        <v/>
      </c>
      <c r="G283" s="99" t="str">
        <f t="shared" si="6"/>
        <v/>
      </c>
      <c r="H283" s="45"/>
      <c r="I283" s="45"/>
      <c r="J283" s="44"/>
      <c r="K283" s="99" t="str">
        <f>IF($J283="","",VLOOKUP($J283,'Bảng tổng hợp'!$C$11:$Q$20000,2,0))</f>
        <v/>
      </c>
      <c r="L283" s="101" t="str">
        <f>IF($J283="","",VLOOKUP($J283,'Bảng tổng hợp'!$C$11:$Q$20000,3,0))</f>
        <v/>
      </c>
      <c r="M283" s="51"/>
      <c r="N283" s="102">
        <f t="shared" si="3"/>
        <v>0</v>
      </c>
      <c r="O283" s="103"/>
      <c r="P283" s="104" t="str">
        <f>IF($J283="","",VLOOKUP($J283,'Bảng tổng hợp'!$C$11:$M$20000,10,0))</f>
        <v/>
      </c>
      <c r="Q283" s="105" t="str">
        <f>IF($J283="","",VLOOKUP($J283,'Bảng tổng hợp'!$C$11:$M$20000,11,0))</f>
        <v/>
      </c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ht="18.75" customHeight="1">
      <c r="A284" s="44"/>
      <c r="B284" s="110"/>
      <c r="C284" s="98"/>
      <c r="D284" s="98"/>
      <c r="E284" s="99" t="str">
        <f t="shared" si="4"/>
        <v/>
      </c>
      <c r="F284" s="99" t="str">
        <f t="shared" si="5"/>
        <v/>
      </c>
      <c r="G284" s="99" t="str">
        <f t="shared" si="6"/>
        <v/>
      </c>
      <c r="H284" s="45"/>
      <c r="I284" s="45"/>
      <c r="J284" s="44"/>
      <c r="K284" s="99" t="str">
        <f>IF($J284="","",VLOOKUP($J284,'Bảng tổng hợp'!$C$11:$Q$20000,2,0))</f>
        <v/>
      </c>
      <c r="L284" s="101" t="str">
        <f>IF($J284="","",VLOOKUP($J284,'Bảng tổng hợp'!$C$11:$Q$20000,3,0))</f>
        <v/>
      </c>
      <c r="M284" s="51"/>
      <c r="N284" s="102">
        <f t="shared" si="3"/>
        <v>0</v>
      </c>
      <c r="O284" s="103"/>
      <c r="P284" s="104" t="str">
        <f>IF($J284="","",VLOOKUP($J284,'Bảng tổng hợp'!$C$11:$M$20000,10,0))</f>
        <v/>
      </c>
      <c r="Q284" s="105" t="str">
        <f>IF($J284="","",VLOOKUP($J284,'Bảng tổng hợp'!$C$11:$M$20000,11,0))</f>
        <v/>
      </c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ht="18.75" customHeight="1">
      <c r="A285" s="44"/>
      <c r="B285" s="110"/>
      <c r="C285" s="98"/>
      <c r="D285" s="98"/>
      <c r="E285" s="99" t="str">
        <f t="shared" si="4"/>
        <v/>
      </c>
      <c r="F285" s="99" t="str">
        <f t="shared" si="5"/>
        <v/>
      </c>
      <c r="G285" s="99" t="str">
        <f t="shared" si="6"/>
        <v/>
      </c>
      <c r="H285" s="45"/>
      <c r="I285" s="45"/>
      <c r="J285" s="44"/>
      <c r="K285" s="99" t="str">
        <f>IF($J285="","",VLOOKUP($J285,'Bảng tổng hợp'!$C$11:$Q$20000,2,0))</f>
        <v/>
      </c>
      <c r="L285" s="101" t="str">
        <f>IF($J285="","",VLOOKUP($J285,'Bảng tổng hợp'!$C$11:$Q$20000,3,0))</f>
        <v/>
      </c>
      <c r="M285" s="51"/>
      <c r="N285" s="102">
        <f t="shared" si="3"/>
        <v>0</v>
      </c>
      <c r="O285" s="103"/>
      <c r="P285" s="104" t="str">
        <f>IF($J285="","",VLOOKUP($J285,'Bảng tổng hợp'!$C$11:$M$20000,10,0))</f>
        <v/>
      </c>
      <c r="Q285" s="105" t="str">
        <f>IF($J285="","",VLOOKUP($J285,'Bảng tổng hợp'!$C$11:$M$20000,11,0))</f>
        <v/>
      </c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ht="18.75" customHeight="1">
      <c r="A286" s="44"/>
      <c r="B286" s="110"/>
      <c r="C286" s="98"/>
      <c r="D286" s="98"/>
      <c r="E286" s="99" t="str">
        <f t="shared" si="4"/>
        <v/>
      </c>
      <c r="F286" s="99" t="str">
        <f t="shared" si="5"/>
        <v/>
      </c>
      <c r="G286" s="99" t="str">
        <f t="shared" si="6"/>
        <v/>
      </c>
      <c r="H286" s="45"/>
      <c r="I286" s="45"/>
      <c r="J286" s="44"/>
      <c r="K286" s="99" t="str">
        <f>IF($J286="","",VLOOKUP($J286,'Bảng tổng hợp'!$C$11:$Q$20000,2,0))</f>
        <v/>
      </c>
      <c r="L286" s="101" t="str">
        <f>IF($J286="","",VLOOKUP($J286,'Bảng tổng hợp'!$C$11:$Q$20000,3,0))</f>
        <v/>
      </c>
      <c r="M286" s="51"/>
      <c r="N286" s="102">
        <f t="shared" si="3"/>
        <v>0</v>
      </c>
      <c r="O286" s="103"/>
      <c r="P286" s="104" t="str">
        <f>IF($J286="","",VLOOKUP($J286,'Bảng tổng hợp'!$C$11:$M$20000,10,0))</f>
        <v/>
      </c>
      <c r="Q286" s="105" t="str">
        <f>IF($J286="","",VLOOKUP($J286,'Bảng tổng hợp'!$C$11:$M$20000,11,0))</f>
        <v/>
      </c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ht="18.75" customHeight="1">
      <c r="A287" s="44"/>
      <c r="B287" s="110"/>
      <c r="C287" s="98"/>
      <c r="D287" s="98"/>
      <c r="E287" s="99" t="str">
        <f t="shared" si="4"/>
        <v/>
      </c>
      <c r="F287" s="99" t="str">
        <f t="shared" si="5"/>
        <v/>
      </c>
      <c r="G287" s="99" t="str">
        <f t="shared" si="6"/>
        <v/>
      </c>
      <c r="H287" s="45"/>
      <c r="I287" s="45"/>
      <c r="J287" s="44"/>
      <c r="K287" s="99" t="str">
        <f>IF($J287="","",VLOOKUP($J287,'Bảng tổng hợp'!$C$11:$Q$20000,2,0))</f>
        <v/>
      </c>
      <c r="L287" s="101" t="str">
        <f>IF($J287="","",VLOOKUP($J287,'Bảng tổng hợp'!$C$11:$Q$20000,3,0))</f>
        <v/>
      </c>
      <c r="M287" s="51"/>
      <c r="N287" s="102">
        <f t="shared" si="3"/>
        <v>0</v>
      </c>
      <c r="O287" s="103"/>
      <c r="P287" s="104" t="str">
        <f>IF($J287="","",VLOOKUP($J287,'Bảng tổng hợp'!$C$11:$M$20000,10,0))</f>
        <v/>
      </c>
      <c r="Q287" s="105" t="str">
        <f>IF($J287="","",VLOOKUP($J287,'Bảng tổng hợp'!$C$11:$M$20000,11,0))</f>
        <v/>
      </c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ht="18.75" customHeight="1">
      <c r="A288" s="44"/>
      <c r="B288" s="110"/>
      <c r="C288" s="98"/>
      <c r="D288" s="98"/>
      <c r="E288" s="99" t="str">
        <f t="shared" si="4"/>
        <v/>
      </c>
      <c r="F288" s="99" t="str">
        <f t="shared" si="5"/>
        <v/>
      </c>
      <c r="G288" s="99" t="str">
        <f t="shared" si="6"/>
        <v/>
      </c>
      <c r="H288" s="45"/>
      <c r="I288" s="45"/>
      <c r="J288" s="44"/>
      <c r="K288" s="99" t="str">
        <f>IF($J288="","",VLOOKUP($J288,'Bảng tổng hợp'!$C$11:$Q$20000,2,0))</f>
        <v/>
      </c>
      <c r="L288" s="101" t="str">
        <f>IF($J288="","",VLOOKUP($J288,'Bảng tổng hợp'!$C$11:$Q$20000,3,0))</f>
        <v/>
      </c>
      <c r="M288" s="51"/>
      <c r="N288" s="102">
        <f t="shared" si="3"/>
        <v>0</v>
      </c>
      <c r="O288" s="103"/>
      <c r="P288" s="104" t="str">
        <f>IF($J288="","",VLOOKUP($J288,'Bảng tổng hợp'!$C$11:$M$20000,10,0))</f>
        <v/>
      </c>
      <c r="Q288" s="105" t="str">
        <f>IF($J288="","",VLOOKUP($J288,'Bảng tổng hợp'!$C$11:$M$20000,11,0))</f>
        <v/>
      </c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ht="18.75" customHeight="1">
      <c r="A289" s="44"/>
      <c r="B289" s="110"/>
      <c r="C289" s="98"/>
      <c r="D289" s="98"/>
      <c r="E289" s="99" t="str">
        <f t="shared" si="4"/>
        <v/>
      </c>
      <c r="F289" s="99" t="str">
        <f t="shared" si="5"/>
        <v/>
      </c>
      <c r="G289" s="99" t="str">
        <f t="shared" si="6"/>
        <v/>
      </c>
      <c r="H289" s="45"/>
      <c r="I289" s="45"/>
      <c r="J289" s="44"/>
      <c r="K289" s="99" t="str">
        <f>IF($J289="","",VLOOKUP($J289,'Bảng tổng hợp'!$C$11:$Q$20000,2,0))</f>
        <v/>
      </c>
      <c r="L289" s="101" t="str">
        <f>IF($J289="","",VLOOKUP($J289,'Bảng tổng hợp'!$C$11:$Q$20000,3,0))</f>
        <v/>
      </c>
      <c r="M289" s="51"/>
      <c r="N289" s="102">
        <f t="shared" si="3"/>
        <v>0</v>
      </c>
      <c r="O289" s="103"/>
      <c r="P289" s="104" t="str">
        <f>IF($J289="","",VLOOKUP($J289,'Bảng tổng hợp'!$C$11:$M$20000,10,0))</f>
        <v/>
      </c>
      <c r="Q289" s="105" t="str">
        <f>IF($J289="","",VLOOKUP($J289,'Bảng tổng hợp'!$C$11:$M$20000,11,0))</f>
        <v/>
      </c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ht="18.75" customHeight="1">
      <c r="A290" s="44"/>
      <c r="B290" s="110"/>
      <c r="C290" s="98"/>
      <c r="D290" s="98"/>
      <c r="E290" s="99" t="str">
        <f t="shared" si="4"/>
        <v/>
      </c>
      <c r="F290" s="99" t="str">
        <f t="shared" si="5"/>
        <v/>
      </c>
      <c r="G290" s="99" t="str">
        <f t="shared" si="6"/>
        <v/>
      </c>
      <c r="H290" s="45"/>
      <c r="I290" s="45"/>
      <c r="J290" s="44"/>
      <c r="K290" s="99" t="str">
        <f>IF($J290="","",VLOOKUP($J290,'Bảng tổng hợp'!$C$11:$Q$20000,2,0))</f>
        <v/>
      </c>
      <c r="L290" s="101" t="str">
        <f>IF($J290="","",VLOOKUP($J290,'Bảng tổng hợp'!$C$11:$Q$20000,3,0))</f>
        <v/>
      </c>
      <c r="M290" s="51"/>
      <c r="N290" s="102">
        <f t="shared" si="3"/>
        <v>0</v>
      </c>
      <c r="O290" s="103"/>
      <c r="P290" s="104" t="str">
        <f>IF($J290="","",VLOOKUP($J290,'Bảng tổng hợp'!$C$11:$M$20000,10,0))</f>
        <v/>
      </c>
      <c r="Q290" s="105" t="str">
        <f>IF($J290="","",VLOOKUP($J290,'Bảng tổng hợp'!$C$11:$M$20000,11,0))</f>
        <v/>
      </c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ht="18.75" customHeight="1">
      <c r="A291" s="44"/>
      <c r="B291" s="110"/>
      <c r="C291" s="98"/>
      <c r="D291" s="98"/>
      <c r="E291" s="99" t="str">
        <f t="shared" si="4"/>
        <v/>
      </c>
      <c r="F291" s="99" t="str">
        <f t="shared" si="5"/>
        <v/>
      </c>
      <c r="G291" s="99" t="str">
        <f t="shared" si="6"/>
        <v/>
      </c>
      <c r="H291" s="45"/>
      <c r="I291" s="45"/>
      <c r="J291" s="44"/>
      <c r="K291" s="99" t="str">
        <f>IF($J291="","",VLOOKUP($J291,'Bảng tổng hợp'!$C$11:$Q$20000,2,0))</f>
        <v/>
      </c>
      <c r="L291" s="101" t="str">
        <f>IF($J291="","",VLOOKUP($J291,'Bảng tổng hợp'!$C$11:$Q$20000,3,0))</f>
        <v/>
      </c>
      <c r="M291" s="51"/>
      <c r="N291" s="102">
        <f t="shared" si="3"/>
        <v>0</v>
      </c>
      <c r="O291" s="103"/>
      <c r="P291" s="104" t="str">
        <f>IF($J291="","",VLOOKUP($J291,'Bảng tổng hợp'!$C$11:$M$20000,10,0))</f>
        <v/>
      </c>
      <c r="Q291" s="105" t="str">
        <f>IF($J291="","",VLOOKUP($J291,'Bảng tổng hợp'!$C$11:$M$20000,11,0))</f>
        <v/>
      </c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ht="18.75" customHeight="1">
      <c r="A292" s="44"/>
      <c r="B292" s="110"/>
      <c r="C292" s="98"/>
      <c r="D292" s="98"/>
      <c r="E292" s="99" t="str">
        <f t="shared" si="4"/>
        <v/>
      </c>
      <c r="F292" s="99" t="str">
        <f t="shared" si="5"/>
        <v/>
      </c>
      <c r="G292" s="99" t="str">
        <f t="shared" si="6"/>
        <v/>
      </c>
      <c r="H292" s="45"/>
      <c r="I292" s="45"/>
      <c r="J292" s="44"/>
      <c r="K292" s="99" t="str">
        <f>IF($J292="","",VLOOKUP($J292,'Bảng tổng hợp'!$C$11:$Q$20000,2,0))</f>
        <v/>
      </c>
      <c r="L292" s="101" t="str">
        <f>IF($J292="","",VLOOKUP($J292,'Bảng tổng hợp'!$C$11:$Q$20000,3,0))</f>
        <v/>
      </c>
      <c r="M292" s="51"/>
      <c r="N292" s="102">
        <f t="shared" si="3"/>
        <v>0</v>
      </c>
      <c r="O292" s="103"/>
      <c r="P292" s="104" t="str">
        <f>IF($J292="","",VLOOKUP($J292,'Bảng tổng hợp'!$C$11:$M$20000,10,0))</f>
        <v/>
      </c>
      <c r="Q292" s="105" t="str">
        <f>IF($J292="","",VLOOKUP($J292,'Bảng tổng hợp'!$C$11:$M$20000,11,0))</f>
        <v/>
      </c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ht="18.75" customHeight="1">
      <c r="A293" s="44"/>
      <c r="B293" s="110"/>
      <c r="C293" s="98"/>
      <c r="D293" s="98"/>
      <c r="E293" s="99" t="str">
        <f t="shared" si="4"/>
        <v/>
      </c>
      <c r="F293" s="99" t="str">
        <f t="shared" si="5"/>
        <v/>
      </c>
      <c r="G293" s="99" t="str">
        <f t="shared" si="6"/>
        <v/>
      </c>
      <c r="H293" s="45"/>
      <c r="I293" s="45"/>
      <c r="J293" s="44"/>
      <c r="K293" s="99" t="str">
        <f>IF($J293="","",VLOOKUP($J293,'Bảng tổng hợp'!$C$11:$Q$20000,2,0))</f>
        <v/>
      </c>
      <c r="L293" s="101" t="str">
        <f>IF($J293="","",VLOOKUP($J293,'Bảng tổng hợp'!$C$11:$Q$20000,3,0))</f>
        <v/>
      </c>
      <c r="M293" s="51"/>
      <c r="N293" s="102">
        <f t="shared" si="3"/>
        <v>0</v>
      </c>
      <c r="O293" s="103"/>
      <c r="P293" s="104" t="str">
        <f>IF($J293="","",VLOOKUP($J293,'Bảng tổng hợp'!$C$11:$M$20000,10,0))</f>
        <v/>
      </c>
      <c r="Q293" s="105" t="str">
        <f>IF($J293="","",VLOOKUP($J293,'Bảng tổng hợp'!$C$11:$M$20000,11,0))</f>
        <v/>
      </c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ht="18.75" customHeight="1">
      <c r="A294" s="44"/>
      <c r="B294" s="110"/>
      <c r="C294" s="98"/>
      <c r="D294" s="98"/>
      <c r="E294" s="99" t="str">
        <f t="shared" si="4"/>
        <v/>
      </c>
      <c r="F294" s="99" t="str">
        <f t="shared" si="5"/>
        <v/>
      </c>
      <c r="G294" s="99" t="str">
        <f t="shared" si="6"/>
        <v/>
      </c>
      <c r="H294" s="45"/>
      <c r="I294" s="45"/>
      <c r="J294" s="44"/>
      <c r="K294" s="99" t="str">
        <f>IF($J294="","",VLOOKUP($J294,'Bảng tổng hợp'!$C$11:$Q$20000,2,0))</f>
        <v/>
      </c>
      <c r="L294" s="101" t="str">
        <f>IF($J294="","",VLOOKUP($J294,'Bảng tổng hợp'!$C$11:$Q$20000,3,0))</f>
        <v/>
      </c>
      <c r="M294" s="51"/>
      <c r="N294" s="102">
        <f t="shared" si="3"/>
        <v>0</v>
      </c>
      <c r="O294" s="103"/>
      <c r="P294" s="104" t="str">
        <f>IF($J294="","",VLOOKUP($J294,'Bảng tổng hợp'!$C$11:$M$20000,10,0))</f>
        <v/>
      </c>
      <c r="Q294" s="105" t="str">
        <f>IF($J294="","",VLOOKUP($J294,'Bảng tổng hợp'!$C$11:$M$20000,11,0))</f>
        <v/>
      </c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ht="18.75" customHeight="1">
      <c r="A295" s="44"/>
      <c r="B295" s="110"/>
      <c r="C295" s="98"/>
      <c r="D295" s="98"/>
      <c r="E295" s="99" t="str">
        <f t="shared" si="4"/>
        <v/>
      </c>
      <c r="F295" s="99" t="str">
        <f t="shared" si="5"/>
        <v/>
      </c>
      <c r="G295" s="99" t="str">
        <f t="shared" si="6"/>
        <v/>
      </c>
      <c r="H295" s="45"/>
      <c r="I295" s="45"/>
      <c r="J295" s="44"/>
      <c r="K295" s="99" t="str">
        <f>IF($J295="","",VLOOKUP($J295,'Bảng tổng hợp'!$C$11:$Q$20000,2,0))</f>
        <v/>
      </c>
      <c r="L295" s="101" t="str">
        <f>IF($J295="","",VLOOKUP($J295,'Bảng tổng hợp'!$C$11:$Q$20000,3,0))</f>
        <v/>
      </c>
      <c r="M295" s="51"/>
      <c r="N295" s="102">
        <f t="shared" si="3"/>
        <v>0</v>
      </c>
      <c r="O295" s="103"/>
      <c r="P295" s="104" t="str">
        <f>IF($J295="","",VLOOKUP($J295,'Bảng tổng hợp'!$C$11:$M$20000,10,0))</f>
        <v/>
      </c>
      <c r="Q295" s="105" t="str">
        <f>IF($J295="","",VLOOKUP($J295,'Bảng tổng hợp'!$C$11:$M$20000,11,0))</f>
        <v/>
      </c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ht="18.75" customHeight="1">
      <c r="A296" s="44"/>
      <c r="B296" s="110"/>
      <c r="C296" s="98"/>
      <c r="D296" s="98"/>
      <c r="E296" s="99" t="str">
        <f t="shared" si="4"/>
        <v/>
      </c>
      <c r="F296" s="99" t="str">
        <f t="shared" si="5"/>
        <v/>
      </c>
      <c r="G296" s="99" t="str">
        <f t="shared" si="6"/>
        <v/>
      </c>
      <c r="H296" s="45"/>
      <c r="I296" s="45"/>
      <c r="J296" s="44"/>
      <c r="K296" s="99" t="str">
        <f>IF($J296="","",VLOOKUP($J296,'Bảng tổng hợp'!$C$11:$Q$20000,2,0))</f>
        <v/>
      </c>
      <c r="L296" s="101" t="str">
        <f>IF($J296="","",VLOOKUP($J296,'Bảng tổng hợp'!$C$11:$Q$20000,3,0))</f>
        <v/>
      </c>
      <c r="M296" s="51"/>
      <c r="N296" s="102">
        <f t="shared" si="3"/>
        <v>0</v>
      </c>
      <c r="O296" s="103"/>
      <c r="P296" s="104" t="str">
        <f>IF($J296="","",VLOOKUP($J296,'Bảng tổng hợp'!$C$11:$M$20000,10,0))</f>
        <v/>
      </c>
      <c r="Q296" s="105" t="str">
        <f>IF($J296="","",VLOOKUP($J296,'Bảng tổng hợp'!$C$11:$M$20000,11,0))</f>
        <v/>
      </c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ht="18.75" customHeight="1">
      <c r="A297" s="44"/>
      <c r="B297" s="110"/>
      <c r="C297" s="98"/>
      <c r="D297" s="98"/>
      <c r="E297" s="99" t="str">
        <f t="shared" si="4"/>
        <v/>
      </c>
      <c r="F297" s="99" t="str">
        <f t="shared" si="5"/>
        <v/>
      </c>
      <c r="G297" s="99" t="str">
        <f t="shared" si="6"/>
        <v/>
      </c>
      <c r="H297" s="45"/>
      <c r="I297" s="45"/>
      <c r="J297" s="44"/>
      <c r="K297" s="99" t="str">
        <f>IF($J297="","",VLOOKUP($J297,'Bảng tổng hợp'!$C$11:$Q$20000,2,0))</f>
        <v/>
      </c>
      <c r="L297" s="101" t="str">
        <f>IF($J297="","",VLOOKUP($J297,'Bảng tổng hợp'!$C$11:$Q$20000,3,0))</f>
        <v/>
      </c>
      <c r="M297" s="51"/>
      <c r="N297" s="102">
        <f t="shared" si="3"/>
        <v>0</v>
      </c>
      <c r="O297" s="103"/>
      <c r="P297" s="104" t="str">
        <f>IF($J297="","",VLOOKUP($J297,'Bảng tổng hợp'!$C$11:$M$20000,10,0))</f>
        <v/>
      </c>
      <c r="Q297" s="105" t="str">
        <f>IF($J297="","",VLOOKUP($J297,'Bảng tổng hợp'!$C$11:$M$20000,11,0))</f>
        <v/>
      </c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ht="18.75" customHeight="1">
      <c r="A298" s="44"/>
      <c r="B298" s="110"/>
      <c r="C298" s="98"/>
      <c r="D298" s="98"/>
      <c r="E298" s="99" t="str">
        <f t="shared" si="4"/>
        <v/>
      </c>
      <c r="F298" s="99" t="str">
        <f t="shared" si="5"/>
        <v/>
      </c>
      <c r="G298" s="99" t="str">
        <f t="shared" si="6"/>
        <v/>
      </c>
      <c r="H298" s="45"/>
      <c r="I298" s="45"/>
      <c r="J298" s="44"/>
      <c r="K298" s="99" t="str">
        <f>IF($J298="","",VLOOKUP($J298,'Bảng tổng hợp'!$C$11:$Q$20000,2,0))</f>
        <v/>
      </c>
      <c r="L298" s="101" t="str">
        <f>IF($J298="","",VLOOKUP($J298,'Bảng tổng hợp'!$C$11:$Q$20000,3,0))</f>
        <v/>
      </c>
      <c r="M298" s="51"/>
      <c r="N298" s="102">
        <f t="shared" si="3"/>
        <v>0</v>
      </c>
      <c r="O298" s="103"/>
      <c r="P298" s="104" t="str">
        <f>IF($J298="","",VLOOKUP($J298,'Bảng tổng hợp'!$C$11:$M$20000,10,0))</f>
        <v/>
      </c>
      <c r="Q298" s="105" t="str">
        <f>IF($J298="","",VLOOKUP($J298,'Bảng tổng hợp'!$C$11:$M$20000,11,0))</f>
        <v/>
      </c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ht="18.75" customHeight="1">
      <c r="A299" s="44"/>
      <c r="B299" s="110"/>
      <c r="C299" s="98"/>
      <c r="D299" s="98"/>
      <c r="E299" s="99" t="str">
        <f t="shared" si="4"/>
        <v/>
      </c>
      <c r="F299" s="99" t="str">
        <f t="shared" si="5"/>
        <v/>
      </c>
      <c r="G299" s="99" t="str">
        <f t="shared" si="6"/>
        <v/>
      </c>
      <c r="H299" s="45"/>
      <c r="I299" s="45"/>
      <c r="J299" s="44"/>
      <c r="K299" s="99" t="str">
        <f>IF($J299="","",VLOOKUP($J299,'Bảng tổng hợp'!$C$11:$Q$20000,2,0))</f>
        <v/>
      </c>
      <c r="L299" s="101" t="str">
        <f>IF($J299="","",VLOOKUP($J299,'Bảng tổng hợp'!$C$11:$Q$20000,3,0))</f>
        <v/>
      </c>
      <c r="M299" s="51"/>
      <c r="N299" s="102">
        <f t="shared" si="3"/>
        <v>0</v>
      </c>
      <c r="O299" s="103"/>
      <c r="P299" s="104" t="str">
        <f>IF($J299="","",VLOOKUP($J299,'Bảng tổng hợp'!$C$11:$M$20000,10,0))</f>
        <v/>
      </c>
      <c r="Q299" s="105" t="str">
        <f>IF($J299="","",VLOOKUP($J299,'Bảng tổng hợp'!$C$11:$M$20000,11,0))</f>
        <v/>
      </c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ht="18.75" customHeight="1">
      <c r="A300" s="44"/>
      <c r="B300" s="110"/>
      <c r="C300" s="98"/>
      <c r="D300" s="98"/>
      <c r="E300" s="99" t="str">
        <f t="shared" si="4"/>
        <v/>
      </c>
      <c r="F300" s="99" t="str">
        <f t="shared" si="5"/>
        <v/>
      </c>
      <c r="G300" s="99" t="str">
        <f t="shared" si="6"/>
        <v/>
      </c>
      <c r="H300" s="45"/>
      <c r="I300" s="45"/>
      <c r="J300" s="44"/>
      <c r="K300" s="99" t="str">
        <f>IF($J300="","",VLOOKUP($J300,'Bảng tổng hợp'!$C$11:$Q$20000,2,0))</f>
        <v/>
      </c>
      <c r="L300" s="101" t="str">
        <f>IF($J300="","",VLOOKUP($J300,'Bảng tổng hợp'!$C$11:$Q$20000,3,0))</f>
        <v/>
      </c>
      <c r="M300" s="51"/>
      <c r="N300" s="102">
        <f t="shared" si="3"/>
        <v>0</v>
      </c>
      <c r="O300" s="103"/>
      <c r="P300" s="104" t="str">
        <f>IF($J300="","",VLOOKUP($J300,'Bảng tổng hợp'!$C$11:$M$20000,10,0))</f>
        <v/>
      </c>
      <c r="Q300" s="105" t="str">
        <f>IF($J300="","",VLOOKUP($J300,'Bảng tổng hợp'!$C$11:$M$20000,11,0))</f>
        <v/>
      </c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ht="18.75" customHeight="1">
      <c r="A301" s="44"/>
      <c r="B301" s="110"/>
      <c r="C301" s="98"/>
      <c r="D301" s="98"/>
      <c r="E301" s="99" t="str">
        <f t="shared" si="4"/>
        <v/>
      </c>
      <c r="F301" s="99" t="str">
        <f t="shared" si="5"/>
        <v/>
      </c>
      <c r="G301" s="99" t="str">
        <f t="shared" si="6"/>
        <v/>
      </c>
      <c r="H301" s="45"/>
      <c r="I301" s="45"/>
      <c r="J301" s="44"/>
      <c r="K301" s="99" t="str">
        <f>IF($J301="","",VLOOKUP($J301,'Bảng tổng hợp'!$C$11:$Q$20000,2,0))</f>
        <v/>
      </c>
      <c r="L301" s="101" t="str">
        <f>IF($J301="","",VLOOKUP($J301,'Bảng tổng hợp'!$C$11:$Q$20000,3,0))</f>
        <v/>
      </c>
      <c r="M301" s="51"/>
      <c r="N301" s="102">
        <f t="shared" si="3"/>
        <v>0</v>
      </c>
      <c r="O301" s="103"/>
      <c r="P301" s="104" t="str">
        <f>IF($J301="","",VLOOKUP($J301,'Bảng tổng hợp'!$C$11:$M$20000,10,0))</f>
        <v/>
      </c>
      <c r="Q301" s="105" t="str">
        <f>IF($J301="","",VLOOKUP($J301,'Bảng tổng hợp'!$C$11:$M$20000,11,0))</f>
        <v/>
      </c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ht="18.75" customHeight="1">
      <c r="A302" s="44"/>
      <c r="B302" s="110"/>
      <c r="C302" s="98"/>
      <c r="D302" s="98"/>
      <c r="E302" s="99" t="str">
        <f t="shared" si="4"/>
        <v/>
      </c>
      <c r="F302" s="99" t="str">
        <f t="shared" si="5"/>
        <v/>
      </c>
      <c r="G302" s="99" t="str">
        <f t="shared" si="6"/>
        <v/>
      </c>
      <c r="H302" s="45"/>
      <c r="I302" s="45"/>
      <c r="J302" s="44"/>
      <c r="K302" s="99" t="str">
        <f>IF($J302="","",VLOOKUP($J302,'Bảng tổng hợp'!$C$11:$Q$20000,2,0))</f>
        <v/>
      </c>
      <c r="L302" s="101" t="str">
        <f>IF($J302="","",VLOOKUP($J302,'Bảng tổng hợp'!$C$11:$Q$20000,3,0))</f>
        <v/>
      </c>
      <c r="M302" s="51"/>
      <c r="N302" s="102">
        <f t="shared" si="3"/>
        <v>0</v>
      </c>
      <c r="O302" s="103"/>
      <c r="P302" s="104" t="str">
        <f>IF($J302="","",VLOOKUP($J302,'Bảng tổng hợp'!$C$11:$M$20000,10,0))</f>
        <v/>
      </c>
      <c r="Q302" s="105" t="str">
        <f>IF($J302="","",VLOOKUP($J302,'Bảng tổng hợp'!$C$11:$M$20000,11,0))</f>
        <v/>
      </c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ht="18.75" customHeight="1">
      <c r="A303" s="44"/>
      <c r="B303" s="110"/>
      <c r="C303" s="98"/>
      <c r="D303" s="98"/>
      <c r="E303" s="99" t="str">
        <f t="shared" si="4"/>
        <v/>
      </c>
      <c r="F303" s="99" t="str">
        <f t="shared" si="5"/>
        <v/>
      </c>
      <c r="G303" s="99" t="str">
        <f t="shared" si="6"/>
        <v/>
      </c>
      <c r="H303" s="45"/>
      <c r="I303" s="45"/>
      <c r="J303" s="44"/>
      <c r="K303" s="99" t="str">
        <f>IF($J303="","",VLOOKUP($J303,'Bảng tổng hợp'!$C$11:$Q$20000,2,0))</f>
        <v/>
      </c>
      <c r="L303" s="101" t="str">
        <f>IF($J303="","",VLOOKUP($J303,'Bảng tổng hợp'!$C$11:$Q$20000,3,0))</f>
        <v/>
      </c>
      <c r="M303" s="51"/>
      <c r="N303" s="102">
        <f t="shared" si="3"/>
        <v>0</v>
      </c>
      <c r="O303" s="103"/>
      <c r="P303" s="104" t="str">
        <f>IF($J303="","",VLOOKUP($J303,'Bảng tổng hợp'!$C$11:$M$20000,10,0))</f>
        <v/>
      </c>
      <c r="Q303" s="105" t="str">
        <f>IF($J303="","",VLOOKUP($J303,'Bảng tổng hợp'!$C$11:$M$20000,11,0))</f>
        <v/>
      </c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ht="18.75" customHeight="1">
      <c r="A304" s="44"/>
      <c r="B304" s="110"/>
      <c r="C304" s="98"/>
      <c r="D304" s="98"/>
      <c r="E304" s="99" t="str">
        <f t="shared" si="4"/>
        <v/>
      </c>
      <c r="F304" s="99" t="str">
        <f t="shared" si="5"/>
        <v/>
      </c>
      <c r="G304" s="99" t="str">
        <f t="shared" si="6"/>
        <v/>
      </c>
      <c r="H304" s="45"/>
      <c r="I304" s="45"/>
      <c r="J304" s="44"/>
      <c r="K304" s="99" t="str">
        <f>IF($J304="","",VLOOKUP($J304,'Bảng tổng hợp'!$C$11:$Q$20000,2,0))</f>
        <v/>
      </c>
      <c r="L304" s="101" t="str">
        <f>IF($J304="","",VLOOKUP($J304,'Bảng tổng hợp'!$C$11:$Q$20000,3,0))</f>
        <v/>
      </c>
      <c r="M304" s="51"/>
      <c r="N304" s="102">
        <f t="shared" si="3"/>
        <v>0</v>
      </c>
      <c r="O304" s="103"/>
      <c r="P304" s="104" t="str">
        <f>IF($J304="","",VLOOKUP($J304,'Bảng tổng hợp'!$C$11:$M$20000,10,0))</f>
        <v/>
      </c>
      <c r="Q304" s="105" t="str">
        <f>IF($J304="","",VLOOKUP($J304,'Bảng tổng hợp'!$C$11:$M$20000,11,0))</f>
        <v/>
      </c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ht="18.75" customHeight="1">
      <c r="A305" s="44"/>
      <c r="B305" s="110"/>
      <c r="C305" s="98"/>
      <c r="D305" s="98"/>
      <c r="E305" s="99" t="str">
        <f t="shared" si="4"/>
        <v/>
      </c>
      <c r="F305" s="99" t="str">
        <f t="shared" si="5"/>
        <v/>
      </c>
      <c r="G305" s="99" t="str">
        <f t="shared" si="6"/>
        <v/>
      </c>
      <c r="H305" s="45"/>
      <c r="I305" s="45"/>
      <c r="J305" s="44"/>
      <c r="K305" s="99" t="str">
        <f>IF($J305="","",VLOOKUP($J305,'Bảng tổng hợp'!$C$11:$Q$20000,2,0))</f>
        <v/>
      </c>
      <c r="L305" s="101" t="str">
        <f>IF($J305="","",VLOOKUP($J305,'Bảng tổng hợp'!$C$11:$Q$20000,3,0))</f>
        <v/>
      </c>
      <c r="M305" s="51"/>
      <c r="N305" s="102">
        <f t="shared" si="3"/>
        <v>0</v>
      </c>
      <c r="O305" s="103"/>
      <c r="P305" s="104" t="str">
        <f>IF($J305="","",VLOOKUP($J305,'Bảng tổng hợp'!$C$11:$M$20000,10,0))</f>
        <v/>
      </c>
      <c r="Q305" s="105" t="str">
        <f>IF($J305="","",VLOOKUP($J305,'Bảng tổng hợp'!$C$11:$M$20000,11,0))</f>
        <v/>
      </c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ht="18.75" customHeight="1">
      <c r="A306" s="44"/>
      <c r="B306" s="110"/>
      <c r="C306" s="98"/>
      <c r="D306" s="98"/>
      <c r="E306" s="99" t="str">
        <f t="shared" si="4"/>
        <v/>
      </c>
      <c r="F306" s="99" t="str">
        <f t="shared" si="5"/>
        <v/>
      </c>
      <c r="G306" s="99" t="str">
        <f t="shared" si="6"/>
        <v/>
      </c>
      <c r="H306" s="45"/>
      <c r="I306" s="45"/>
      <c r="J306" s="44"/>
      <c r="K306" s="99" t="str">
        <f>IF($J306="","",VLOOKUP($J306,'Bảng tổng hợp'!$C$11:$Q$20000,2,0))</f>
        <v/>
      </c>
      <c r="L306" s="101" t="str">
        <f>IF($J306="","",VLOOKUP($J306,'Bảng tổng hợp'!$C$11:$Q$20000,3,0))</f>
        <v/>
      </c>
      <c r="M306" s="51"/>
      <c r="N306" s="102">
        <f t="shared" si="3"/>
        <v>0</v>
      </c>
      <c r="O306" s="103"/>
      <c r="P306" s="104" t="str">
        <f>IF($J306="","",VLOOKUP($J306,'Bảng tổng hợp'!$C$11:$M$20000,10,0))</f>
        <v/>
      </c>
      <c r="Q306" s="105" t="str">
        <f>IF($J306="","",VLOOKUP($J306,'Bảng tổng hợp'!$C$11:$M$20000,11,0))</f>
        <v/>
      </c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ht="18.75" customHeight="1">
      <c r="A307" s="44"/>
      <c r="B307" s="110"/>
      <c r="C307" s="98"/>
      <c r="D307" s="98"/>
      <c r="E307" s="99" t="str">
        <f t="shared" si="4"/>
        <v/>
      </c>
      <c r="F307" s="99" t="str">
        <f t="shared" si="5"/>
        <v/>
      </c>
      <c r="G307" s="99" t="str">
        <f t="shared" si="6"/>
        <v/>
      </c>
      <c r="H307" s="45"/>
      <c r="I307" s="45"/>
      <c r="J307" s="44"/>
      <c r="K307" s="99" t="str">
        <f>IF($J307="","",VLOOKUP($J307,'Bảng tổng hợp'!$C$11:$Q$20000,2,0))</f>
        <v/>
      </c>
      <c r="L307" s="101" t="str">
        <f>IF($J307="","",VLOOKUP($J307,'Bảng tổng hợp'!$C$11:$Q$20000,3,0))</f>
        <v/>
      </c>
      <c r="M307" s="51"/>
      <c r="N307" s="102">
        <f t="shared" si="3"/>
        <v>0</v>
      </c>
      <c r="O307" s="103"/>
      <c r="P307" s="104" t="str">
        <f>IF($J307="","",VLOOKUP($J307,'Bảng tổng hợp'!$C$11:$M$20000,10,0))</f>
        <v/>
      </c>
      <c r="Q307" s="105" t="str">
        <f>IF($J307="","",VLOOKUP($J307,'Bảng tổng hợp'!$C$11:$M$20000,11,0))</f>
        <v/>
      </c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ht="18.75" customHeight="1">
      <c r="A308" s="44"/>
      <c r="B308" s="110"/>
      <c r="C308" s="98"/>
      <c r="D308" s="98"/>
      <c r="E308" s="99" t="str">
        <f t="shared" si="4"/>
        <v/>
      </c>
      <c r="F308" s="99" t="str">
        <f t="shared" si="5"/>
        <v/>
      </c>
      <c r="G308" s="99" t="str">
        <f t="shared" si="6"/>
        <v/>
      </c>
      <c r="H308" s="45"/>
      <c r="I308" s="45"/>
      <c r="J308" s="44"/>
      <c r="K308" s="99" t="str">
        <f>IF($J308="","",VLOOKUP($J308,'Bảng tổng hợp'!$C$11:$Q$20000,2,0))</f>
        <v/>
      </c>
      <c r="L308" s="101" t="str">
        <f>IF($J308="","",VLOOKUP($J308,'Bảng tổng hợp'!$C$11:$Q$20000,3,0))</f>
        <v/>
      </c>
      <c r="M308" s="51"/>
      <c r="N308" s="102">
        <f t="shared" si="3"/>
        <v>0</v>
      </c>
      <c r="O308" s="103"/>
      <c r="P308" s="104" t="str">
        <f>IF($J308="","",VLOOKUP($J308,'Bảng tổng hợp'!$C$11:$M$20000,10,0))</f>
        <v/>
      </c>
      <c r="Q308" s="105" t="str">
        <f>IF($J308="","",VLOOKUP($J308,'Bảng tổng hợp'!$C$11:$M$20000,11,0))</f>
        <v/>
      </c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ht="18.75" customHeight="1">
      <c r="A309" s="44"/>
      <c r="B309" s="110"/>
      <c r="C309" s="98"/>
      <c r="D309" s="98"/>
      <c r="E309" s="99" t="str">
        <f t="shared" si="4"/>
        <v/>
      </c>
      <c r="F309" s="99" t="str">
        <f t="shared" si="5"/>
        <v/>
      </c>
      <c r="G309" s="99" t="str">
        <f t="shared" si="6"/>
        <v/>
      </c>
      <c r="H309" s="45"/>
      <c r="I309" s="45"/>
      <c r="J309" s="44"/>
      <c r="K309" s="99" t="str">
        <f>IF($J309="","",VLOOKUP($J309,'Bảng tổng hợp'!$C$11:$Q$20000,2,0))</f>
        <v/>
      </c>
      <c r="L309" s="101" t="str">
        <f>IF($J309="","",VLOOKUP($J309,'Bảng tổng hợp'!$C$11:$Q$20000,3,0))</f>
        <v/>
      </c>
      <c r="M309" s="51"/>
      <c r="N309" s="102">
        <f t="shared" si="3"/>
        <v>0</v>
      </c>
      <c r="O309" s="103"/>
      <c r="P309" s="104" t="str">
        <f>IF($J309="","",VLOOKUP($J309,'Bảng tổng hợp'!$C$11:$M$20000,10,0))</f>
        <v/>
      </c>
      <c r="Q309" s="105" t="str">
        <f>IF($J309="","",VLOOKUP($J309,'Bảng tổng hợp'!$C$11:$M$20000,11,0))</f>
        <v/>
      </c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ht="18.75" customHeight="1">
      <c r="A310" s="44"/>
      <c r="B310" s="110"/>
      <c r="C310" s="98"/>
      <c r="D310" s="98"/>
      <c r="E310" s="99" t="str">
        <f t="shared" si="4"/>
        <v/>
      </c>
      <c r="F310" s="99" t="str">
        <f t="shared" si="5"/>
        <v/>
      </c>
      <c r="G310" s="99" t="str">
        <f t="shared" si="6"/>
        <v/>
      </c>
      <c r="H310" s="45"/>
      <c r="I310" s="45"/>
      <c r="J310" s="44"/>
      <c r="K310" s="99" t="str">
        <f>IF($J310="","",VLOOKUP($J310,'Bảng tổng hợp'!$C$11:$Q$20000,2,0))</f>
        <v/>
      </c>
      <c r="L310" s="101" t="str">
        <f>IF($J310="","",VLOOKUP($J310,'Bảng tổng hợp'!$C$11:$Q$20000,3,0))</f>
        <v/>
      </c>
      <c r="M310" s="51"/>
      <c r="N310" s="102">
        <f t="shared" si="3"/>
        <v>0</v>
      </c>
      <c r="O310" s="103"/>
      <c r="P310" s="104" t="str">
        <f>IF($J310="","",VLOOKUP($J310,'Bảng tổng hợp'!$C$11:$M$20000,10,0))</f>
        <v/>
      </c>
      <c r="Q310" s="105" t="str">
        <f>IF($J310="","",VLOOKUP($J310,'Bảng tổng hợp'!$C$11:$M$20000,11,0))</f>
        <v/>
      </c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ht="18.75" customHeight="1">
      <c r="A311" s="44"/>
      <c r="B311" s="110"/>
      <c r="C311" s="98"/>
      <c r="D311" s="98"/>
      <c r="E311" s="99" t="str">
        <f t="shared" si="4"/>
        <v/>
      </c>
      <c r="F311" s="99" t="str">
        <f t="shared" si="5"/>
        <v/>
      </c>
      <c r="G311" s="99" t="str">
        <f t="shared" si="6"/>
        <v/>
      </c>
      <c r="H311" s="45"/>
      <c r="I311" s="45"/>
      <c r="J311" s="44"/>
      <c r="K311" s="99" t="str">
        <f>IF($J311="","",VLOOKUP($J311,'Bảng tổng hợp'!$C$11:$Q$20000,2,0))</f>
        <v/>
      </c>
      <c r="L311" s="101" t="str">
        <f>IF($J311="","",VLOOKUP($J311,'Bảng tổng hợp'!$C$11:$Q$20000,3,0))</f>
        <v/>
      </c>
      <c r="M311" s="51"/>
      <c r="N311" s="102">
        <f t="shared" si="3"/>
        <v>0</v>
      </c>
      <c r="O311" s="103"/>
      <c r="P311" s="104" t="str">
        <f>IF($J311="","",VLOOKUP($J311,'Bảng tổng hợp'!$C$11:$M$20000,10,0))</f>
        <v/>
      </c>
      <c r="Q311" s="105" t="str">
        <f>IF($J311="","",VLOOKUP($J311,'Bảng tổng hợp'!$C$11:$M$20000,11,0))</f>
        <v/>
      </c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ht="18.75" customHeight="1">
      <c r="A312" s="44"/>
      <c r="B312" s="110"/>
      <c r="C312" s="98"/>
      <c r="D312" s="98"/>
      <c r="E312" s="99" t="str">
        <f t="shared" si="4"/>
        <v/>
      </c>
      <c r="F312" s="99" t="str">
        <f t="shared" si="5"/>
        <v/>
      </c>
      <c r="G312" s="99" t="str">
        <f t="shared" si="6"/>
        <v/>
      </c>
      <c r="H312" s="45"/>
      <c r="I312" s="45"/>
      <c r="J312" s="44"/>
      <c r="K312" s="99" t="str">
        <f>IF($J312="","",VLOOKUP($J312,'Bảng tổng hợp'!$C$11:$Q$20000,2,0))</f>
        <v/>
      </c>
      <c r="L312" s="101" t="str">
        <f>IF($J312="","",VLOOKUP($J312,'Bảng tổng hợp'!$C$11:$Q$20000,3,0))</f>
        <v/>
      </c>
      <c r="M312" s="51"/>
      <c r="N312" s="102">
        <f t="shared" si="3"/>
        <v>0</v>
      </c>
      <c r="O312" s="103"/>
      <c r="P312" s="104" t="str">
        <f>IF($J312="","",VLOOKUP($J312,'Bảng tổng hợp'!$C$11:$M$20000,10,0))</f>
        <v/>
      </c>
      <c r="Q312" s="105" t="str">
        <f>IF($J312="","",VLOOKUP($J312,'Bảng tổng hợp'!$C$11:$M$20000,11,0))</f>
        <v/>
      </c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ht="18.75" customHeight="1">
      <c r="A313" s="44"/>
      <c r="B313" s="110"/>
      <c r="C313" s="98"/>
      <c r="D313" s="98"/>
      <c r="E313" s="99" t="str">
        <f t="shared" si="4"/>
        <v/>
      </c>
      <c r="F313" s="99" t="str">
        <f t="shared" si="5"/>
        <v/>
      </c>
      <c r="G313" s="99" t="str">
        <f t="shared" si="6"/>
        <v/>
      </c>
      <c r="H313" s="45"/>
      <c r="I313" s="45"/>
      <c r="J313" s="44"/>
      <c r="K313" s="99" t="str">
        <f>IF($J313="","",VLOOKUP($J313,'Bảng tổng hợp'!$C$11:$Q$20000,2,0))</f>
        <v/>
      </c>
      <c r="L313" s="101" t="str">
        <f>IF($J313="","",VLOOKUP($J313,'Bảng tổng hợp'!$C$11:$Q$20000,3,0))</f>
        <v/>
      </c>
      <c r="M313" s="51"/>
      <c r="N313" s="102">
        <f t="shared" si="3"/>
        <v>0</v>
      </c>
      <c r="O313" s="103"/>
      <c r="P313" s="104" t="str">
        <f>IF($J313="","",VLOOKUP($J313,'Bảng tổng hợp'!$C$11:$M$20000,10,0))</f>
        <v/>
      </c>
      <c r="Q313" s="105" t="str">
        <f>IF($J313="","",VLOOKUP($J313,'Bảng tổng hợp'!$C$11:$M$20000,11,0))</f>
        <v/>
      </c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ht="18.75" customHeight="1">
      <c r="A314" s="44"/>
      <c r="B314" s="110"/>
      <c r="C314" s="98"/>
      <c r="D314" s="98"/>
      <c r="E314" s="99" t="str">
        <f t="shared" si="4"/>
        <v/>
      </c>
      <c r="F314" s="99" t="str">
        <f t="shared" si="5"/>
        <v/>
      </c>
      <c r="G314" s="99" t="str">
        <f t="shared" si="6"/>
        <v/>
      </c>
      <c r="H314" s="45"/>
      <c r="I314" s="45"/>
      <c r="J314" s="44"/>
      <c r="K314" s="99" t="str">
        <f>IF($J314="","",VLOOKUP($J314,'Bảng tổng hợp'!$C$11:$Q$20000,2,0))</f>
        <v/>
      </c>
      <c r="L314" s="101" t="str">
        <f>IF($J314="","",VLOOKUP($J314,'Bảng tổng hợp'!$C$11:$Q$20000,3,0))</f>
        <v/>
      </c>
      <c r="M314" s="51"/>
      <c r="N314" s="102">
        <f t="shared" si="3"/>
        <v>0</v>
      </c>
      <c r="O314" s="103"/>
      <c r="P314" s="104" t="str">
        <f>IF($J314="","",VLOOKUP($J314,'Bảng tổng hợp'!$C$11:$M$20000,10,0))</f>
        <v/>
      </c>
      <c r="Q314" s="105" t="str">
        <f>IF($J314="","",VLOOKUP($J314,'Bảng tổng hợp'!$C$11:$M$20000,11,0))</f>
        <v/>
      </c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ht="18.75" customHeight="1">
      <c r="A315" s="44"/>
      <c r="B315" s="110"/>
      <c r="C315" s="98"/>
      <c r="D315" s="98"/>
      <c r="E315" s="99" t="str">
        <f t="shared" si="4"/>
        <v/>
      </c>
      <c r="F315" s="99" t="str">
        <f t="shared" si="5"/>
        <v/>
      </c>
      <c r="G315" s="99" t="str">
        <f t="shared" si="6"/>
        <v/>
      </c>
      <c r="H315" s="45"/>
      <c r="I315" s="45"/>
      <c r="J315" s="44"/>
      <c r="K315" s="99" t="str">
        <f>IF($J315="","",VLOOKUP($J315,'Bảng tổng hợp'!$C$11:$Q$20000,2,0))</f>
        <v/>
      </c>
      <c r="L315" s="101" t="str">
        <f>IF($J315="","",VLOOKUP($J315,'Bảng tổng hợp'!$C$11:$Q$20000,3,0))</f>
        <v/>
      </c>
      <c r="M315" s="51"/>
      <c r="N315" s="102">
        <f t="shared" si="3"/>
        <v>0</v>
      </c>
      <c r="O315" s="103"/>
      <c r="P315" s="104" t="str">
        <f>IF($J315="","",VLOOKUP($J315,'Bảng tổng hợp'!$C$11:$M$20000,10,0))</f>
        <v/>
      </c>
      <c r="Q315" s="105" t="str">
        <f>IF($J315="","",VLOOKUP($J315,'Bảng tổng hợp'!$C$11:$M$20000,11,0))</f>
        <v/>
      </c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ht="18.75" customHeight="1">
      <c r="A316" s="44"/>
      <c r="B316" s="110"/>
      <c r="C316" s="98"/>
      <c r="D316" s="98"/>
      <c r="E316" s="99" t="str">
        <f t="shared" si="4"/>
        <v/>
      </c>
      <c r="F316" s="99" t="str">
        <f t="shared" si="5"/>
        <v/>
      </c>
      <c r="G316" s="99" t="str">
        <f t="shared" si="6"/>
        <v/>
      </c>
      <c r="H316" s="45"/>
      <c r="I316" s="45"/>
      <c r="J316" s="44"/>
      <c r="K316" s="99" t="str">
        <f>IF($J316="","",VLOOKUP($J316,'Bảng tổng hợp'!$C$11:$Q$20000,2,0))</f>
        <v/>
      </c>
      <c r="L316" s="101" t="str">
        <f>IF($J316="","",VLOOKUP($J316,'Bảng tổng hợp'!$C$11:$Q$20000,3,0))</f>
        <v/>
      </c>
      <c r="M316" s="51"/>
      <c r="N316" s="102">
        <f t="shared" si="3"/>
        <v>0</v>
      </c>
      <c r="O316" s="103"/>
      <c r="P316" s="104" t="str">
        <f>IF($J316="","",VLOOKUP($J316,'Bảng tổng hợp'!$C$11:$M$20000,10,0))</f>
        <v/>
      </c>
      <c r="Q316" s="105" t="str">
        <f>IF($J316="","",VLOOKUP($J316,'Bảng tổng hợp'!$C$11:$M$20000,11,0))</f>
        <v/>
      </c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ht="18.75" customHeight="1">
      <c r="A317" s="44"/>
      <c r="B317" s="110"/>
      <c r="C317" s="98"/>
      <c r="D317" s="98"/>
      <c r="E317" s="99" t="str">
        <f t="shared" si="4"/>
        <v/>
      </c>
      <c r="F317" s="99" t="str">
        <f t="shared" si="5"/>
        <v/>
      </c>
      <c r="G317" s="99" t="str">
        <f t="shared" si="6"/>
        <v/>
      </c>
      <c r="H317" s="45"/>
      <c r="I317" s="45"/>
      <c r="J317" s="44"/>
      <c r="K317" s="99" t="str">
        <f>IF($J317="","",VLOOKUP($J317,'Bảng tổng hợp'!$C$11:$Q$20000,2,0))</f>
        <v/>
      </c>
      <c r="L317" s="101" t="str">
        <f>IF($J317="","",VLOOKUP($J317,'Bảng tổng hợp'!$C$11:$Q$20000,3,0))</f>
        <v/>
      </c>
      <c r="M317" s="51"/>
      <c r="N317" s="102">
        <f t="shared" si="3"/>
        <v>0</v>
      </c>
      <c r="O317" s="103"/>
      <c r="P317" s="104" t="str">
        <f>IF($J317="","",VLOOKUP($J317,'Bảng tổng hợp'!$C$11:$M$20000,10,0))</f>
        <v/>
      </c>
      <c r="Q317" s="105" t="str">
        <f>IF($J317="","",VLOOKUP($J317,'Bảng tổng hợp'!$C$11:$M$20000,11,0))</f>
        <v/>
      </c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ht="18.75" customHeight="1">
      <c r="A318" s="44"/>
      <c r="B318" s="110"/>
      <c r="C318" s="98"/>
      <c r="D318" s="98"/>
      <c r="E318" s="99" t="str">
        <f t="shared" si="4"/>
        <v/>
      </c>
      <c r="F318" s="99" t="str">
        <f t="shared" si="5"/>
        <v/>
      </c>
      <c r="G318" s="99" t="str">
        <f t="shared" si="6"/>
        <v/>
      </c>
      <c r="H318" s="45"/>
      <c r="I318" s="45"/>
      <c r="J318" s="44"/>
      <c r="K318" s="99" t="str">
        <f>IF($J318="","",VLOOKUP($J318,'Bảng tổng hợp'!$C$11:$Q$20000,2,0))</f>
        <v/>
      </c>
      <c r="L318" s="101" t="str">
        <f>IF($J318="","",VLOOKUP($J318,'Bảng tổng hợp'!$C$11:$Q$20000,3,0))</f>
        <v/>
      </c>
      <c r="M318" s="51"/>
      <c r="N318" s="102">
        <f t="shared" si="3"/>
        <v>0</v>
      </c>
      <c r="O318" s="103"/>
      <c r="P318" s="104" t="str">
        <f>IF($J318="","",VLOOKUP($J318,'Bảng tổng hợp'!$C$11:$M$20000,10,0))</f>
        <v/>
      </c>
      <c r="Q318" s="105" t="str">
        <f>IF($J318="","",VLOOKUP($J318,'Bảng tổng hợp'!$C$11:$M$20000,11,0))</f>
        <v/>
      </c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ht="18.75" customHeight="1">
      <c r="A319" s="44"/>
      <c r="B319" s="110"/>
      <c r="C319" s="98"/>
      <c r="D319" s="98"/>
      <c r="E319" s="99" t="str">
        <f t="shared" si="4"/>
        <v/>
      </c>
      <c r="F319" s="99" t="str">
        <f t="shared" si="5"/>
        <v/>
      </c>
      <c r="G319" s="99" t="str">
        <f t="shared" si="6"/>
        <v/>
      </c>
      <c r="H319" s="45"/>
      <c r="I319" s="45"/>
      <c r="J319" s="44"/>
      <c r="K319" s="99" t="str">
        <f>IF($J319="","",VLOOKUP($J319,'Bảng tổng hợp'!$C$11:$Q$20000,2,0))</f>
        <v/>
      </c>
      <c r="L319" s="101" t="str">
        <f>IF($J319="","",VLOOKUP($J319,'Bảng tổng hợp'!$C$11:$Q$20000,3,0))</f>
        <v/>
      </c>
      <c r="M319" s="51"/>
      <c r="N319" s="102">
        <f t="shared" si="3"/>
        <v>0</v>
      </c>
      <c r="O319" s="103"/>
      <c r="P319" s="104" t="str">
        <f>IF($J319="","",VLOOKUP($J319,'Bảng tổng hợp'!$C$11:$M$20000,10,0))</f>
        <v/>
      </c>
      <c r="Q319" s="105" t="str">
        <f>IF($J319="","",VLOOKUP($J319,'Bảng tổng hợp'!$C$11:$M$20000,11,0))</f>
        <v/>
      </c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ht="18.75" customHeight="1">
      <c r="A320" s="44"/>
      <c r="B320" s="110"/>
      <c r="C320" s="98"/>
      <c r="D320" s="98"/>
      <c r="E320" s="99" t="str">
        <f t="shared" si="4"/>
        <v/>
      </c>
      <c r="F320" s="99" t="str">
        <f t="shared" si="5"/>
        <v/>
      </c>
      <c r="G320" s="99" t="str">
        <f t="shared" si="6"/>
        <v/>
      </c>
      <c r="H320" s="45"/>
      <c r="I320" s="45"/>
      <c r="J320" s="44"/>
      <c r="K320" s="99" t="str">
        <f>IF($J320="","",VLOOKUP($J320,'Bảng tổng hợp'!$C$11:$Q$20000,2,0))</f>
        <v/>
      </c>
      <c r="L320" s="101" t="str">
        <f>IF($J320="","",VLOOKUP($J320,'Bảng tổng hợp'!$C$11:$Q$20000,3,0))</f>
        <v/>
      </c>
      <c r="M320" s="51"/>
      <c r="N320" s="102">
        <f t="shared" si="3"/>
        <v>0</v>
      </c>
      <c r="O320" s="103"/>
      <c r="P320" s="104" t="str">
        <f>IF($J320="","",VLOOKUP($J320,'Bảng tổng hợp'!$C$11:$M$20000,10,0))</f>
        <v/>
      </c>
      <c r="Q320" s="105" t="str">
        <f>IF($J320="","",VLOOKUP($J320,'Bảng tổng hợp'!$C$11:$M$20000,11,0))</f>
        <v/>
      </c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ht="18.75" customHeight="1">
      <c r="A321" s="44"/>
      <c r="B321" s="110"/>
      <c r="C321" s="98"/>
      <c r="D321" s="98"/>
      <c r="E321" s="99" t="str">
        <f t="shared" si="4"/>
        <v/>
      </c>
      <c r="F321" s="99" t="str">
        <f t="shared" si="5"/>
        <v/>
      </c>
      <c r="G321" s="99" t="str">
        <f t="shared" si="6"/>
        <v/>
      </c>
      <c r="H321" s="45"/>
      <c r="I321" s="45"/>
      <c r="J321" s="44"/>
      <c r="K321" s="99" t="str">
        <f>IF($J321="","",VLOOKUP($J321,'Bảng tổng hợp'!$C$11:$Q$20000,2,0))</f>
        <v/>
      </c>
      <c r="L321" s="101" t="str">
        <f>IF($J321="","",VLOOKUP($J321,'Bảng tổng hợp'!$C$11:$Q$20000,3,0))</f>
        <v/>
      </c>
      <c r="M321" s="51"/>
      <c r="N321" s="102">
        <f t="shared" si="3"/>
        <v>0</v>
      </c>
      <c r="O321" s="103"/>
      <c r="P321" s="104" t="str">
        <f>IF($J321="","",VLOOKUP($J321,'Bảng tổng hợp'!$C$11:$M$20000,10,0))</f>
        <v/>
      </c>
      <c r="Q321" s="105" t="str">
        <f>IF($J321="","",VLOOKUP($J321,'Bảng tổng hợp'!$C$11:$M$20000,11,0))</f>
        <v/>
      </c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ht="18.75" customHeight="1">
      <c r="A322" s="44"/>
      <c r="B322" s="110"/>
      <c r="C322" s="98"/>
      <c r="D322" s="98"/>
      <c r="E322" s="99" t="str">
        <f t="shared" si="4"/>
        <v/>
      </c>
      <c r="F322" s="99" t="str">
        <f t="shared" si="5"/>
        <v/>
      </c>
      <c r="G322" s="99" t="str">
        <f t="shared" si="6"/>
        <v/>
      </c>
      <c r="H322" s="45"/>
      <c r="I322" s="45"/>
      <c r="J322" s="44"/>
      <c r="K322" s="99" t="str">
        <f>IF($J322="","",VLOOKUP($J322,'Bảng tổng hợp'!$C$11:$Q$20000,2,0))</f>
        <v/>
      </c>
      <c r="L322" s="101" t="str">
        <f>IF($J322="","",VLOOKUP($J322,'Bảng tổng hợp'!$C$11:$Q$20000,3,0))</f>
        <v/>
      </c>
      <c r="M322" s="51"/>
      <c r="N322" s="102">
        <f t="shared" si="3"/>
        <v>0</v>
      </c>
      <c r="O322" s="103"/>
      <c r="P322" s="104" t="str">
        <f>IF($J322="","",VLOOKUP($J322,'Bảng tổng hợp'!$C$11:$M$20000,10,0))</f>
        <v/>
      </c>
      <c r="Q322" s="105" t="str">
        <f>IF($J322="","",VLOOKUP($J322,'Bảng tổng hợp'!$C$11:$M$20000,11,0))</f>
        <v/>
      </c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ht="18.75" customHeight="1">
      <c r="A323" s="44"/>
      <c r="B323" s="110"/>
      <c r="C323" s="98"/>
      <c r="D323" s="98"/>
      <c r="E323" s="99" t="str">
        <f t="shared" si="4"/>
        <v/>
      </c>
      <c r="F323" s="99" t="str">
        <f t="shared" si="5"/>
        <v/>
      </c>
      <c r="G323" s="99" t="str">
        <f t="shared" si="6"/>
        <v/>
      </c>
      <c r="H323" s="45"/>
      <c r="I323" s="45"/>
      <c r="J323" s="44"/>
      <c r="K323" s="99" t="str">
        <f>IF($J323="","",VLOOKUP($J323,'Bảng tổng hợp'!$C$11:$Q$20000,2,0))</f>
        <v/>
      </c>
      <c r="L323" s="101" t="str">
        <f>IF($J323="","",VLOOKUP($J323,'Bảng tổng hợp'!$C$11:$Q$20000,3,0))</f>
        <v/>
      </c>
      <c r="M323" s="51"/>
      <c r="N323" s="102">
        <f t="shared" si="3"/>
        <v>0</v>
      </c>
      <c r="O323" s="103"/>
      <c r="P323" s="104" t="str">
        <f>IF($J323="","",VLOOKUP($J323,'Bảng tổng hợp'!$C$11:$M$20000,10,0))</f>
        <v/>
      </c>
      <c r="Q323" s="105" t="str">
        <f>IF($J323="","",VLOOKUP($J323,'Bảng tổng hợp'!$C$11:$M$20000,11,0))</f>
        <v/>
      </c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ht="18.75" customHeight="1">
      <c r="A324" s="44"/>
      <c r="B324" s="110"/>
      <c r="C324" s="98"/>
      <c r="D324" s="98"/>
      <c r="E324" s="99" t="str">
        <f t="shared" si="4"/>
        <v/>
      </c>
      <c r="F324" s="99" t="str">
        <f t="shared" si="5"/>
        <v/>
      </c>
      <c r="G324" s="99" t="str">
        <f t="shared" si="6"/>
        <v/>
      </c>
      <c r="H324" s="45"/>
      <c r="I324" s="45"/>
      <c r="J324" s="44"/>
      <c r="K324" s="99" t="str">
        <f>IF($J324="","",VLOOKUP($J324,'Bảng tổng hợp'!$C$11:$Q$20000,2,0))</f>
        <v/>
      </c>
      <c r="L324" s="101" t="str">
        <f>IF($J324="","",VLOOKUP($J324,'Bảng tổng hợp'!$C$11:$Q$20000,3,0))</f>
        <v/>
      </c>
      <c r="M324" s="51"/>
      <c r="N324" s="102">
        <f t="shared" si="3"/>
        <v>0</v>
      </c>
      <c r="O324" s="103"/>
      <c r="P324" s="104" t="str">
        <f>IF($J324="","",VLOOKUP($J324,'Bảng tổng hợp'!$C$11:$M$20000,10,0))</f>
        <v/>
      </c>
      <c r="Q324" s="105" t="str">
        <f>IF($J324="","",VLOOKUP($J324,'Bảng tổng hợp'!$C$11:$M$20000,11,0))</f>
        <v/>
      </c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ht="18.75" customHeight="1">
      <c r="A325" s="44"/>
      <c r="B325" s="110"/>
      <c r="C325" s="98"/>
      <c r="D325" s="98"/>
      <c r="E325" s="99" t="str">
        <f t="shared" si="4"/>
        <v/>
      </c>
      <c r="F325" s="99" t="str">
        <f t="shared" si="5"/>
        <v/>
      </c>
      <c r="G325" s="99" t="str">
        <f t="shared" si="6"/>
        <v/>
      </c>
      <c r="H325" s="45"/>
      <c r="I325" s="45"/>
      <c r="J325" s="44"/>
      <c r="K325" s="99" t="str">
        <f>IF($J325="","",VLOOKUP($J325,'Bảng tổng hợp'!$C$11:$Q$20000,2,0))</f>
        <v/>
      </c>
      <c r="L325" s="101" t="str">
        <f>IF($J325="","",VLOOKUP($J325,'Bảng tổng hợp'!$C$11:$Q$20000,3,0))</f>
        <v/>
      </c>
      <c r="M325" s="51"/>
      <c r="N325" s="102">
        <f t="shared" si="3"/>
        <v>0</v>
      </c>
      <c r="O325" s="103"/>
      <c r="P325" s="104" t="str">
        <f>IF($J325="","",VLOOKUP($J325,'Bảng tổng hợp'!$C$11:$M$20000,10,0))</f>
        <v/>
      </c>
      <c r="Q325" s="105" t="str">
        <f>IF($J325="","",VLOOKUP($J325,'Bảng tổng hợp'!$C$11:$M$20000,11,0))</f>
        <v/>
      </c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ht="18.75" customHeight="1">
      <c r="A326" s="44"/>
      <c r="B326" s="110"/>
      <c r="C326" s="98"/>
      <c r="D326" s="98"/>
      <c r="E326" s="99" t="str">
        <f t="shared" si="4"/>
        <v/>
      </c>
      <c r="F326" s="99" t="str">
        <f t="shared" si="5"/>
        <v/>
      </c>
      <c r="G326" s="99" t="str">
        <f t="shared" si="6"/>
        <v/>
      </c>
      <c r="H326" s="45"/>
      <c r="I326" s="45"/>
      <c r="J326" s="44"/>
      <c r="K326" s="99" t="str">
        <f>IF($J326="","",VLOOKUP($J326,'Bảng tổng hợp'!$C$11:$Q$20000,2,0))</f>
        <v/>
      </c>
      <c r="L326" s="101" t="str">
        <f>IF($J326="","",VLOOKUP($J326,'Bảng tổng hợp'!$C$11:$Q$20000,3,0))</f>
        <v/>
      </c>
      <c r="M326" s="51"/>
      <c r="N326" s="102">
        <f t="shared" si="3"/>
        <v>0</v>
      </c>
      <c r="O326" s="103"/>
      <c r="P326" s="104" t="str">
        <f>IF($J326="","",VLOOKUP($J326,'Bảng tổng hợp'!$C$11:$M$20000,10,0))</f>
        <v/>
      </c>
      <c r="Q326" s="105" t="str">
        <f>IF($J326="","",VLOOKUP($J326,'Bảng tổng hợp'!$C$11:$M$20000,11,0))</f>
        <v/>
      </c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ht="18.75" customHeight="1">
      <c r="A327" s="44"/>
      <c r="B327" s="110"/>
      <c r="C327" s="98"/>
      <c r="D327" s="98"/>
      <c r="E327" s="99" t="str">
        <f t="shared" si="4"/>
        <v/>
      </c>
      <c r="F327" s="99" t="str">
        <f t="shared" si="5"/>
        <v/>
      </c>
      <c r="G327" s="99" t="str">
        <f t="shared" si="6"/>
        <v/>
      </c>
      <c r="H327" s="45"/>
      <c r="I327" s="45"/>
      <c r="J327" s="44"/>
      <c r="K327" s="99" t="str">
        <f>IF($J327="","",VLOOKUP($J327,'Bảng tổng hợp'!$C$11:$Q$20000,2,0))</f>
        <v/>
      </c>
      <c r="L327" s="101" t="str">
        <f>IF($J327="","",VLOOKUP($J327,'Bảng tổng hợp'!$C$11:$Q$20000,3,0))</f>
        <v/>
      </c>
      <c r="M327" s="51"/>
      <c r="N327" s="102">
        <f t="shared" si="3"/>
        <v>0</v>
      </c>
      <c r="O327" s="103"/>
      <c r="P327" s="104" t="str">
        <f>IF($J327="","",VLOOKUP($J327,'Bảng tổng hợp'!$C$11:$M$20000,10,0))</f>
        <v/>
      </c>
      <c r="Q327" s="105" t="str">
        <f>IF($J327="","",VLOOKUP($J327,'Bảng tổng hợp'!$C$11:$M$20000,11,0))</f>
        <v/>
      </c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ht="18.75" customHeight="1">
      <c r="A328" s="44"/>
      <c r="B328" s="110"/>
      <c r="C328" s="98"/>
      <c r="D328" s="98"/>
      <c r="E328" s="99" t="str">
        <f t="shared" si="4"/>
        <v/>
      </c>
      <c r="F328" s="99" t="str">
        <f t="shared" si="5"/>
        <v/>
      </c>
      <c r="G328" s="99" t="str">
        <f t="shared" si="6"/>
        <v/>
      </c>
      <c r="H328" s="45"/>
      <c r="I328" s="45"/>
      <c r="J328" s="44"/>
      <c r="K328" s="99" t="str">
        <f>IF($J328="","",VLOOKUP($J328,'Bảng tổng hợp'!$C$11:$Q$20000,2,0))</f>
        <v/>
      </c>
      <c r="L328" s="101" t="str">
        <f>IF($J328="","",VLOOKUP($J328,'Bảng tổng hợp'!$C$11:$Q$20000,3,0))</f>
        <v/>
      </c>
      <c r="M328" s="51"/>
      <c r="N328" s="102">
        <f t="shared" si="3"/>
        <v>0</v>
      </c>
      <c r="O328" s="103"/>
      <c r="P328" s="104" t="str">
        <f>IF($J328="","",VLOOKUP($J328,'Bảng tổng hợp'!$C$11:$M$20000,10,0))</f>
        <v/>
      </c>
      <c r="Q328" s="105" t="str">
        <f>IF($J328="","",VLOOKUP($J328,'Bảng tổng hợp'!$C$11:$M$20000,11,0))</f>
        <v/>
      </c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ht="18.75" customHeight="1">
      <c r="A329" s="44"/>
      <c r="B329" s="110"/>
      <c r="C329" s="98"/>
      <c r="D329" s="98"/>
      <c r="E329" s="99" t="str">
        <f t="shared" si="4"/>
        <v/>
      </c>
      <c r="F329" s="99" t="str">
        <f t="shared" si="5"/>
        <v/>
      </c>
      <c r="G329" s="99" t="str">
        <f t="shared" si="6"/>
        <v/>
      </c>
      <c r="H329" s="45"/>
      <c r="I329" s="45"/>
      <c r="J329" s="44"/>
      <c r="K329" s="99" t="str">
        <f>IF($J329="","",VLOOKUP($J329,'Bảng tổng hợp'!$C$11:$Q$20000,2,0))</f>
        <v/>
      </c>
      <c r="L329" s="101" t="str">
        <f>IF($J329="","",VLOOKUP($J329,'Bảng tổng hợp'!$C$11:$Q$20000,3,0))</f>
        <v/>
      </c>
      <c r="M329" s="51"/>
      <c r="N329" s="102">
        <f t="shared" si="3"/>
        <v>0</v>
      </c>
      <c r="O329" s="103"/>
      <c r="P329" s="104" t="str">
        <f>IF($J329="","",VLOOKUP($J329,'Bảng tổng hợp'!$C$11:$M$20000,10,0))</f>
        <v/>
      </c>
      <c r="Q329" s="105" t="str">
        <f>IF($J329="","",VLOOKUP($J329,'Bảng tổng hợp'!$C$11:$M$20000,11,0))</f>
        <v/>
      </c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ht="18.75" customHeight="1">
      <c r="A330" s="44"/>
      <c r="B330" s="110"/>
      <c r="C330" s="98"/>
      <c r="D330" s="98"/>
      <c r="E330" s="99" t="str">
        <f t="shared" si="4"/>
        <v/>
      </c>
      <c r="F330" s="99" t="str">
        <f t="shared" si="5"/>
        <v/>
      </c>
      <c r="G330" s="99" t="str">
        <f t="shared" si="6"/>
        <v/>
      </c>
      <c r="H330" s="45"/>
      <c r="I330" s="45"/>
      <c r="J330" s="44"/>
      <c r="K330" s="99" t="str">
        <f>IF($J330="","",VLOOKUP($J330,'Bảng tổng hợp'!$C$11:$Q$20000,2,0))</f>
        <v/>
      </c>
      <c r="L330" s="101" t="str">
        <f>IF($J330="","",VLOOKUP($J330,'Bảng tổng hợp'!$C$11:$Q$20000,3,0))</f>
        <v/>
      </c>
      <c r="M330" s="51"/>
      <c r="N330" s="102">
        <f t="shared" si="3"/>
        <v>0</v>
      </c>
      <c r="O330" s="103"/>
      <c r="P330" s="104" t="str">
        <f>IF($J330="","",VLOOKUP($J330,'Bảng tổng hợp'!$C$11:$M$20000,10,0))</f>
        <v/>
      </c>
      <c r="Q330" s="105" t="str">
        <f>IF($J330="","",VLOOKUP($J330,'Bảng tổng hợp'!$C$11:$M$20000,11,0))</f>
        <v/>
      </c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ht="18.75" customHeight="1">
      <c r="A331" s="44"/>
      <c r="B331" s="110"/>
      <c r="C331" s="98"/>
      <c r="D331" s="98"/>
      <c r="E331" s="99" t="str">
        <f t="shared" si="4"/>
        <v/>
      </c>
      <c r="F331" s="99" t="str">
        <f t="shared" si="5"/>
        <v/>
      </c>
      <c r="G331" s="99" t="str">
        <f t="shared" si="6"/>
        <v/>
      </c>
      <c r="H331" s="45"/>
      <c r="I331" s="45"/>
      <c r="J331" s="44"/>
      <c r="K331" s="99" t="str">
        <f>IF($J331="","",VLOOKUP($J331,'Bảng tổng hợp'!$C$11:$Q$20000,2,0))</f>
        <v/>
      </c>
      <c r="L331" s="101" t="str">
        <f>IF($J331="","",VLOOKUP($J331,'Bảng tổng hợp'!$C$11:$Q$20000,3,0))</f>
        <v/>
      </c>
      <c r="M331" s="51"/>
      <c r="N331" s="102">
        <f t="shared" si="3"/>
        <v>0</v>
      </c>
      <c r="O331" s="103"/>
      <c r="P331" s="104" t="str">
        <f>IF($J331="","",VLOOKUP($J331,'Bảng tổng hợp'!$C$11:$M$20000,10,0))</f>
        <v/>
      </c>
      <c r="Q331" s="105" t="str">
        <f>IF($J331="","",VLOOKUP($J331,'Bảng tổng hợp'!$C$11:$M$20000,11,0))</f>
        <v/>
      </c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ht="18.75" customHeight="1">
      <c r="A332" s="44"/>
      <c r="B332" s="110"/>
      <c r="C332" s="98"/>
      <c r="D332" s="98"/>
      <c r="E332" s="99" t="str">
        <f t="shared" si="4"/>
        <v/>
      </c>
      <c r="F332" s="99" t="str">
        <f t="shared" si="5"/>
        <v/>
      </c>
      <c r="G332" s="99" t="str">
        <f t="shared" si="6"/>
        <v/>
      </c>
      <c r="H332" s="45"/>
      <c r="I332" s="45"/>
      <c r="J332" s="44"/>
      <c r="K332" s="99" t="str">
        <f>IF($J332="","",VLOOKUP($J332,'Bảng tổng hợp'!$C$11:$Q$20000,2,0))</f>
        <v/>
      </c>
      <c r="L332" s="101" t="str">
        <f>IF($J332="","",VLOOKUP($J332,'Bảng tổng hợp'!$C$11:$Q$20000,3,0))</f>
        <v/>
      </c>
      <c r="M332" s="51"/>
      <c r="N332" s="102">
        <f t="shared" si="3"/>
        <v>0</v>
      </c>
      <c r="O332" s="103"/>
      <c r="P332" s="104" t="str">
        <f>IF($J332="","",VLOOKUP($J332,'Bảng tổng hợp'!$C$11:$M$20000,10,0))</f>
        <v/>
      </c>
      <c r="Q332" s="105" t="str">
        <f>IF($J332="","",VLOOKUP($J332,'Bảng tổng hợp'!$C$11:$M$20000,11,0))</f>
        <v/>
      </c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ht="18.75" customHeight="1">
      <c r="A333" s="44"/>
      <c r="B333" s="110"/>
      <c r="C333" s="98"/>
      <c r="D333" s="98"/>
      <c r="E333" s="99" t="str">
        <f t="shared" si="4"/>
        <v/>
      </c>
      <c r="F333" s="99" t="str">
        <f t="shared" si="5"/>
        <v/>
      </c>
      <c r="G333" s="99" t="str">
        <f t="shared" si="6"/>
        <v/>
      </c>
      <c r="H333" s="45"/>
      <c r="I333" s="45"/>
      <c r="J333" s="44"/>
      <c r="K333" s="99" t="str">
        <f>IF($J333="","",VLOOKUP($J333,'Bảng tổng hợp'!$C$11:$Q$20000,2,0))</f>
        <v/>
      </c>
      <c r="L333" s="101" t="str">
        <f>IF($J333="","",VLOOKUP($J333,'Bảng tổng hợp'!$C$11:$Q$20000,3,0))</f>
        <v/>
      </c>
      <c r="M333" s="51"/>
      <c r="N333" s="102">
        <f t="shared" si="3"/>
        <v>0</v>
      </c>
      <c r="O333" s="103"/>
      <c r="P333" s="104" t="str">
        <f>IF($J333="","",VLOOKUP($J333,'Bảng tổng hợp'!$C$11:$M$20000,10,0))</f>
        <v/>
      </c>
      <c r="Q333" s="105" t="str">
        <f>IF($J333="","",VLOOKUP($J333,'Bảng tổng hợp'!$C$11:$M$20000,11,0))</f>
        <v/>
      </c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ht="18.75" customHeight="1">
      <c r="A334" s="44"/>
      <c r="B334" s="110"/>
      <c r="C334" s="98"/>
      <c r="D334" s="98"/>
      <c r="E334" s="99" t="str">
        <f t="shared" si="4"/>
        <v/>
      </c>
      <c r="F334" s="99" t="str">
        <f t="shared" si="5"/>
        <v/>
      </c>
      <c r="G334" s="99" t="str">
        <f t="shared" si="6"/>
        <v/>
      </c>
      <c r="H334" s="45"/>
      <c r="I334" s="45"/>
      <c r="J334" s="44"/>
      <c r="K334" s="99" t="str">
        <f>IF($J334="","",VLOOKUP($J334,'Bảng tổng hợp'!$C$11:$Q$20000,2,0))</f>
        <v/>
      </c>
      <c r="L334" s="101" t="str">
        <f>IF($J334="","",VLOOKUP($J334,'Bảng tổng hợp'!$C$11:$Q$20000,3,0))</f>
        <v/>
      </c>
      <c r="M334" s="51"/>
      <c r="N334" s="102">
        <f t="shared" si="3"/>
        <v>0</v>
      </c>
      <c r="O334" s="103"/>
      <c r="P334" s="104" t="str">
        <f>IF($J334="","",VLOOKUP($J334,'Bảng tổng hợp'!$C$11:$M$20000,10,0))</f>
        <v/>
      </c>
      <c r="Q334" s="105" t="str">
        <f>IF($J334="","",VLOOKUP($J334,'Bảng tổng hợp'!$C$11:$M$20000,11,0))</f>
        <v/>
      </c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ht="18.75" customHeight="1">
      <c r="A335" s="44"/>
      <c r="B335" s="110"/>
      <c r="C335" s="98"/>
      <c r="D335" s="98"/>
      <c r="E335" s="99" t="str">
        <f t="shared" si="4"/>
        <v/>
      </c>
      <c r="F335" s="99" t="str">
        <f t="shared" si="5"/>
        <v/>
      </c>
      <c r="G335" s="99" t="str">
        <f t="shared" si="6"/>
        <v/>
      </c>
      <c r="H335" s="45"/>
      <c r="I335" s="45"/>
      <c r="J335" s="44"/>
      <c r="K335" s="99" t="str">
        <f>IF($J335="","",VLOOKUP($J335,'Bảng tổng hợp'!$C$11:$Q$20000,2,0))</f>
        <v/>
      </c>
      <c r="L335" s="101" t="str">
        <f>IF($J335="","",VLOOKUP($J335,'Bảng tổng hợp'!$C$11:$Q$20000,3,0))</f>
        <v/>
      </c>
      <c r="M335" s="51"/>
      <c r="N335" s="102">
        <f t="shared" si="3"/>
        <v>0</v>
      </c>
      <c r="O335" s="103"/>
      <c r="P335" s="104" t="str">
        <f>IF($J335="","",VLOOKUP($J335,'Bảng tổng hợp'!$C$11:$M$20000,10,0))</f>
        <v/>
      </c>
      <c r="Q335" s="105" t="str">
        <f>IF($J335="","",VLOOKUP($J335,'Bảng tổng hợp'!$C$11:$M$20000,11,0))</f>
        <v/>
      </c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ht="18.75" customHeight="1">
      <c r="A336" s="44"/>
      <c r="B336" s="110"/>
      <c r="C336" s="98"/>
      <c r="D336" s="98"/>
      <c r="E336" s="99" t="str">
        <f t="shared" si="4"/>
        <v/>
      </c>
      <c r="F336" s="99" t="str">
        <f t="shared" si="5"/>
        <v/>
      </c>
      <c r="G336" s="99" t="str">
        <f t="shared" si="6"/>
        <v/>
      </c>
      <c r="H336" s="45"/>
      <c r="I336" s="45"/>
      <c r="J336" s="44"/>
      <c r="K336" s="99" t="str">
        <f>IF($J336="","",VLOOKUP($J336,'Bảng tổng hợp'!$C$11:$Q$20000,2,0))</f>
        <v/>
      </c>
      <c r="L336" s="101" t="str">
        <f>IF($J336="","",VLOOKUP($J336,'Bảng tổng hợp'!$C$11:$Q$20000,3,0))</f>
        <v/>
      </c>
      <c r="M336" s="51"/>
      <c r="N336" s="102">
        <f t="shared" si="3"/>
        <v>0</v>
      </c>
      <c r="O336" s="103"/>
      <c r="P336" s="104" t="str">
        <f>IF($J336="","",VLOOKUP($J336,'Bảng tổng hợp'!$C$11:$M$20000,10,0))</f>
        <v/>
      </c>
      <c r="Q336" s="105" t="str">
        <f>IF($J336="","",VLOOKUP($J336,'Bảng tổng hợp'!$C$11:$M$20000,11,0))</f>
        <v/>
      </c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ht="18.75" customHeight="1">
      <c r="A337" s="44"/>
      <c r="B337" s="110"/>
      <c r="C337" s="98"/>
      <c r="D337" s="98"/>
      <c r="E337" s="99" t="str">
        <f t="shared" si="4"/>
        <v/>
      </c>
      <c r="F337" s="99" t="str">
        <f t="shared" si="5"/>
        <v/>
      </c>
      <c r="G337" s="99" t="str">
        <f t="shared" si="6"/>
        <v/>
      </c>
      <c r="H337" s="45"/>
      <c r="I337" s="45"/>
      <c r="J337" s="44"/>
      <c r="K337" s="99" t="str">
        <f>IF($J337="","",VLOOKUP($J337,'Bảng tổng hợp'!$C$11:$Q$20000,2,0))</f>
        <v/>
      </c>
      <c r="L337" s="101" t="str">
        <f>IF($J337="","",VLOOKUP($J337,'Bảng tổng hợp'!$C$11:$Q$20000,3,0))</f>
        <v/>
      </c>
      <c r="M337" s="51"/>
      <c r="N337" s="102">
        <f t="shared" si="3"/>
        <v>0</v>
      </c>
      <c r="O337" s="103"/>
      <c r="P337" s="104" t="str">
        <f>IF($J337="","",VLOOKUP($J337,'Bảng tổng hợp'!$C$11:$M$20000,10,0))</f>
        <v/>
      </c>
      <c r="Q337" s="105" t="str">
        <f>IF($J337="","",VLOOKUP($J337,'Bảng tổng hợp'!$C$11:$M$20000,11,0))</f>
        <v/>
      </c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ht="18.75" customHeight="1">
      <c r="A338" s="44"/>
      <c r="B338" s="110"/>
      <c r="C338" s="98"/>
      <c r="D338" s="98"/>
      <c r="E338" s="99" t="str">
        <f t="shared" si="4"/>
        <v/>
      </c>
      <c r="F338" s="99" t="str">
        <f t="shared" si="5"/>
        <v/>
      </c>
      <c r="G338" s="99" t="str">
        <f t="shared" si="6"/>
        <v/>
      </c>
      <c r="H338" s="45"/>
      <c r="I338" s="45"/>
      <c r="J338" s="44"/>
      <c r="K338" s="99" t="str">
        <f>IF($J338="","",VLOOKUP($J338,'Bảng tổng hợp'!$C$11:$Q$20000,2,0))</f>
        <v/>
      </c>
      <c r="L338" s="101" t="str">
        <f>IF($J338="","",VLOOKUP($J338,'Bảng tổng hợp'!$C$11:$Q$20000,3,0))</f>
        <v/>
      </c>
      <c r="M338" s="51"/>
      <c r="N338" s="102">
        <f t="shared" si="3"/>
        <v>0</v>
      </c>
      <c r="O338" s="103"/>
      <c r="P338" s="104" t="str">
        <f>IF($J338="","",VLOOKUP($J338,'Bảng tổng hợp'!$C$11:$M$20000,10,0))</f>
        <v/>
      </c>
      <c r="Q338" s="105" t="str">
        <f>IF($J338="","",VLOOKUP($J338,'Bảng tổng hợp'!$C$11:$M$20000,11,0))</f>
        <v/>
      </c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ht="18.75" customHeight="1">
      <c r="A339" s="44"/>
      <c r="B339" s="110"/>
      <c r="C339" s="98"/>
      <c r="D339" s="98"/>
      <c r="E339" s="99" t="str">
        <f t="shared" si="4"/>
        <v/>
      </c>
      <c r="F339" s="99" t="str">
        <f t="shared" si="5"/>
        <v/>
      </c>
      <c r="G339" s="99" t="str">
        <f t="shared" si="6"/>
        <v/>
      </c>
      <c r="H339" s="45"/>
      <c r="I339" s="45"/>
      <c r="J339" s="44"/>
      <c r="K339" s="99" t="str">
        <f>IF($J339="","",VLOOKUP($J339,'Bảng tổng hợp'!$C$11:$Q$20000,2,0))</f>
        <v/>
      </c>
      <c r="L339" s="101" t="str">
        <f>IF($J339="","",VLOOKUP($J339,'Bảng tổng hợp'!$C$11:$Q$20000,3,0))</f>
        <v/>
      </c>
      <c r="M339" s="51"/>
      <c r="N339" s="102">
        <f t="shared" si="3"/>
        <v>0</v>
      </c>
      <c r="O339" s="103"/>
      <c r="P339" s="104" t="str">
        <f>IF($J339="","",VLOOKUP($J339,'Bảng tổng hợp'!$C$11:$M$20000,10,0))</f>
        <v/>
      </c>
      <c r="Q339" s="105" t="str">
        <f>IF($J339="","",VLOOKUP($J339,'Bảng tổng hợp'!$C$11:$M$20000,11,0))</f>
        <v/>
      </c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ht="18.75" customHeight="1">
      <c r="A340" s="44"/>
      <c r="B340" s="110"/>
      <c r="C340" s="98"/>
      <c r="D340" s="98"/>
      <c r="E340" s="99" t="str">
        <f t="shared" si="4"/>
        <v/>
      </c>
      <c r="F340" s="99" t="str">
        <f t="shared" si="5"/>
        <v/>
      </c>
      <c r="G340" s="99" t="str">
        <f t="shared" si="6"/>
        <v/>
      </c>
      <c r="H340" s="45"/>
      <c r="I340" s="45"/>
      <c r="J340" s="44"/>
      <c r="K340" s="99" t="str">
        <f>IF($J340="","",VLOOKUP($J340,'Bảng tổng hợp'!$C$11:$Q$20000,2,0))</f>
        <v/>
      </c>
      <c r="L340" s="101" t="str">
        <f>IF($J340="","",VLOOKUP($J340,'Bảng tổng hợp'!$C$11:$Q$20000,3,0))</f>
        <v/>
      </c>
      <c r="M340" s="51"/>
      <c r="N340" s="102">
        <f t="shared" si="3"/>
        <v>0</v>
      </c>
      <c r="O340" s="103"/>
      <c r="P340" s="104" t="str">
        <f>IF($J340="","",VLOOKUP($J340,'Bảng tổng hợp'!$C$11:$M$20000,10,0))</f>
        <v/>
      </c>
      <c r="Q340" s="105" t="str">
        <f>IF($J340="","",VLOOKUP($J340,'Bảng tổng hợp'!$C$11:$M$20000,11,0))</f>
        <v/>
      </c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ht="18.75" customHeight="1">
      <c r="A341" s="44"/>
      <c r="B341" s="110"/>
      <c r="C341" s="98"/>
      <c r="D341" s="98"/>
      <c r="E341" s="99" t="str">
        <f t="shared" si="4"/>
        <v/>
      </c>
      <c r="F341" s="99" t="str">
        <f t="shared" si="5"/>
        <v/>
      </c>
      <c r="G341" s="99" t="str">
        <f t="shared" si="6"/>
        <v/>
      </c>
      <c r="H341" s="45"/>
      <c r="I341" s="45"/>
      <c r="J341" s="44"/>
      <c r="K341" s="99" t="str">
        <f>IF($J341="","",VLOOKUP($J341,'Bảng tổng hợp'!$C$11:$Q$20000,2,0))</f>
        <v/>
      </c>
      <c r="L341" s="101" t="str">
        <f>IF($J341="","",VLOOKUP($J341,'Bảng tổng hợp'!$C$11:$Q$20000,3,0))</f>
        <v/>
      </c>
      <c r="M341" s="51"/>
      <c r="N341" s="102">
        <f t="shared" si="3"/>
        <v>0</v>
      </c>
      <c r="O341" s="103"/>
      <c r="P341" s="104" t="str">
        <f>IF($J341="","",VLOOKUP($J341,'Bảng tổng hợp'!$C$11:$M$20000,10,0))</f>
        <v/>
      </c>
      <c r="Q341" s="105" t="str">
        <f>IF($J341="","",VLOOKUP($J341,'Bảng tổng hợp'!$C$11:$M$20000,11,0))</f>
        <v/>
      </c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ht="18.75" customHeight="1">
      <c r="A342" s="44"/>
      <c r="B342" s="110"/>
      <c r="C342" s="98"/>
      <c r="D342" s="98"/>
      <c r="E342" s="99" t="str">
        <f t="shared" si="4"/>
        <v/>
      </c>
      <c r="F342" s="99" t="str">
        <f t="shared" si="5"/>
        <v/>
      </c>
      <c r="G342" s="99" t="str">
        <f t="shared" si="6"/>
        <v/>
      </c>
      <c r="H342" s="45"/>
      <c r="I342" s="45"/>
      <c r="J342" s="44"/>
      <c r="K342" s="99" t="str">
        <f>IF($J342="","",VLOOKUP($J342,'Bảng tổng hợp'!$C$11:$Q$20000,2,0))</f>
        <v/>
      </c>
      <c r="L342" s="101" t="str">
        <f>IF($J342="","",VLOOKUP($J342,'Bảng tổng hợp'!$C$11:$Q$20000,3,0))</f>
        <v/>
      </c>
      <c r="M342" s="51"/>
      <c r="N342" s="102">
        <f t="shared" si="3"/>
        <v>0</v>
      </c>
      <c r="O342" s="103"/>
      <c r="P342" s="104" t="str">
        <f>IF($J342="","",VLOOKUP($J342,'Bảng tổng hợp'!$C$11:$M$20000,10,0))</f>
        <v/>
      </c>
      <c r="Q342" s="105" t="str">
        <f>IF($J342="","",VLOOKUP($J342,'Bảng tổng hợp'!$C$11:$M$20000,11,0))</f>
        <v/>
      </c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ht="18.75" customHeight="1">
      <c r="A343" s="44"/>
      <c r="B343" s="110"/>
      <c r="C343" s="98"/>
      <c r="D343" s="98"/>
      <c r="E343" s="99" t="str">
        <f t="shared" si="4"/>
        <v/>
      </c>
      <c r="F343" s="99" t="str">
        <f t="shared" si="5"/>
        <v/>
      </c>
      <c r="G343" s="99" t="str">
        <f t="shared" si="6"/>
        <v/>
      </c>
      <c r="H343" s="45"/>
      <c r="I343" s="45"/>
      <c r="J343" s="44"/>
      <c r="K343" s="99" t="str">
        <f>IF($J343="","",VLOOKUP($J343,'Bảng tổng hợp'!$C$11:$Q$20000,2,0))</f>
        <v/>
      </c>
      <c r="L343" s="101" t="str">
        <f>IF($J343="","",VLOOKUP($J343,'Bảng tổng hợp'!$C$11:$Q$20000,3,0))</f>
        <v/>
      </c>
      <c r="M343" s="51"/>
      <c r="N343" s="102">
        <f t="shared" si="3"/>
        <v>0</v>
      </c>
      <c r="O343" s="103"/>
      <c r="P343" s="104" t="str">
        <f>IF($J343="","",VLOOKUP($J343,'Bảng tổng hợp'!$C$11:$M$20000,10,0))</f>
        <v/>
      </c>
      <c r="Q343" s="105" t="str">
        <f>IF($J343="","",VLOOKUP($J343,'Bảng tổng hợp'!$C$11:$M$20000,11,0))</f>
        <v/>
      </c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ht="18.75" customHeight="1">
      <c r="A344" s="44"/>
      <c r="B344" s="110"/>
      <c r="C344" s="98"/>
      <c r="D344" s="98"/>
      <c r="E344" s="99" t="str">
        <f t="shared" si="4"/>
        <v/>
      </c>
      <c r="F344" s="99" t="str">
        <f t="shared" si="5"/>
        <v/>
      </c>
      <c r="G344" s="99" t="str">
        <f t="shared" si="6"/>
        <v/>
      </c>
      <c r="H344" s="45"/>
      <c r="I344" s="45"/>
      <c r="J344" s="44"/>
      <c r="K344" s="99" t="str">
        <f>IF($J344="","",VLOOKUP($J344,'Bảng tổng hợp'!$C$11:$Q$20000,2,0))</f>
        <v/>
      </c>
      <c r="L344" s="101" t="str">
        <f>IF($J344="","",VLOOKUP($J344,'Bảng tổng hợp'!$C$11:$Q$20000,3,0))</f>
        <v/>
      </c>
      <c r="M344" s="51"/>
      <c r="N344" s="102">
        <f t="shared" si="3"/>
        <v>0</v>
      </c>
      <c r="O344" s="103"/>
      <c r="P344" s="104" t="str">
        <f>IF($J344="","",VLOOKUP($J344,'Bảng tổng hợp'!$C$11:$M$20000,10,0))</f>
        <v/>
      </c>
      <c r="Q344" s="105" t="str">
        <f>IF($J344="","",VLOOKUP($J344,'Bảng tổng hợp'!$C$11:$M$20000,11,0))</f>
        <v/>
      </c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ht="18.75" customHeight="1">
      <c r="A345" s="44"/>
      <c r="B345" s="110"/>
      <c r="C345" s="98"/>
      <c r="D345" s="98"/>
      <c r="E345" s="99" t="str">
        <f t="shared" si="4"/>
        <v/>
      </c>
      <c r="F345" s="99" t="str">
        <f t="shared" si="5"/>
        <v/>
      </c>
      <c r="G345" s="99" t="str">
        <f t="shared" si="6"/>
        <v/>
      </c>
      <c r="H345" s="45"/>
      <c r="I345" s="45"/>
      <c r="J345" s="44"/>
      <c r="K345" s="99" t="str">
        <f>IF($J345="","",VLOOKUP($J345,'Bảng tổng hợp'!$C$11:$Q$20000,2,0))</f>
        <v/>
      </c>
      <c r="L345" s="101" t="str">
        <f>IF($J345="","",VLOOKUP($J345,'Bảng tổng hợp'!$C$11:$Q$20000,3,0))</f>
        <v/>
      </c>
      <c r="M345" s="51"/>
      <c r="N345" s="102">
        <f t="shared" si="3"/>
        <v>0</v>
      </c>
      <c r="O345" s="103"/>
      <c r="P345" s="104" t="str">
        <f>IF($J345="","",VLOOKUP($J345,'Bảng tổng hợp'!$C$11:$M$20000,10,0))</f>
        <v/>
      </c>
      <c r="Q345" s="105" t="str">
        <f>IF($J345="","",VLOOKUP($J345,'Bảng tổng hợp'!$C$11:$M$20000,11,0))</f>
        <v/>
      </c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ht="18.75" customHeight="1">
      <c r="A346" s="44"/>
      <c r="B346" s="110"/>
      <c r="C346" s="98"/>
      <c r="D346" s="98"/>
      <c r="E346" s="99" t="str">
        <f t="shared" si="4"/>
        <v/>
      </c>
      <c r="F346" s="99" t="str">
        <f t="shared" si="5"/>
        <v/>
      </c>
      <c r="G346" s="99" t="str">
        <f t="shared" si="6"/>
        <v/>
      </c>
      <c r="H346" s="45"/>
      <c r="I346" s="45"/>
      <c r="J346" s="44"/>
      <c r="K346" s="99" t="str">
        <f>IF($J346="","",VLOOKUP($J346,'Bảng tổng hợp'!$C$11:$Q$20000,2,0))</f>
        <v/>
      </c>
      <c r="L346" s="101" t="str">
        <f>IF($J346="","",VLOOKUP($J346,'Bảng tổng hợp'!$C$11:$Q$20000,3,0))</f>
        <v/>
      </c>
      <c r="M346" s="51"/>
      <c r="N346" s="102">
        <f t="shared" si="3"/>
        <v>0</v>
      </c>
      <c r="O346" s="103"/>
      <c r="P346" s="104" t="str">
        <f>IF($J346="","",VLOOKUP($J346,'Bảng tổng hợp'!$C$11:$M$20000,10,0))</f>
        <v/>
      </c>
      <c r="Q346" s="105" t="str">
        <f>IF($J346="","",VLOOKUP($J346,'Bảng tổng hợp'!$C$11:$M$20000,11,0))</f>
        <v/>
      </c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ht="18.75" customHeight="1">
      <c r="A347" s="44"/>
      <c r="B347" s="110"/>
      <c r="C347" s="98"/>
      <c r="D347" s="98"/>
      <c r="E347" s="99" t="str">
        <f t="shared" si="4"/>
        <v/>
      </c>
      <c r="F347" s="99" t="str">
        <f t="shared" si="5"/>
        <v/>
      </c>
      <c r="G347" s="99" t="str">
        <f t="shared" si="6"/>
        <v/>
      </c>
      <c r="H347" s="45"/>
      <c r="I347" s="45"/>
      <c r="J347" s="44"/>
      <c r="K347" s="99" t="str">
        <f>IF($J347="","",VLOOKUP($J347,'Bảng tổng hợp'!$C$11:$Q$20000,2,0))</f>
        <v/>
      </c>
      <c r="L347" s="101" t="str">
        <f>IF($J347="","",VLOOKUP($J347,'Bảng tổng hợp'!$C$11:$Q$20000,3,0))</f>
        <v/>
      </c>
      <c r="M347" s="51"/>
      <c r="N347" s="102">
        <f t="shared" si="3"/>
        <v>0</v>
      </c>
      <c r="O347" s="103"/>
      <c r="P347" s="104" t="str">
        <f>IF($J347="","",VLOOKUP($J347,'Bảng tổng hợp'!$C$11:$M$20000,10,0))</f>
        <v/>
      </c>
      <c r="Q347" s="105" t="str">
        <f>IF($J347="","",VLOOKUP($J347,'Bảng tổng hợp'!$C$11:$M$20000,11,0))</f>
        <v/>
      </c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ht="18.75" customHeight="1">
      <c r="A348" s="44"/>
      <c r="B348" s="110"/>
      <c r="C348" s="98"/>
      <c r="D348" s="98"/>
      <c r="E348" s="99" t="str">
        <f t="shared" si="4"/>
        <v/>
      </c>
      <c r="F348" s="99" t="str">
        <f t="shared" si="5"/>
        <v/>
      </c>
      <c r="G348" s="99" t="str">
        <f t="shared" si="6"/>
        <v/>
      </c>
      <c r="H348" s="45"/>
      <c r="I348" s="45"/>
      <c r="J348" s="44"/>
      <c r="K348" s="99" t="str">
        <f>IF($J348="","",VLOOKUP($J348,'Bảng tổng hợp'!$C$11:$Q$20000,2,0))</f>
        <v/>
      </c>
      <c r="L348" s="101" t="str">
        <f>IF($J348="","",VLOOKUP($J348,'Bảng tổng hợp'!$C$11:$Q$20000,3,0))</f>
        <v/>
      </c>
      <c r="M348" s="51"/>
      <c r="N348" s="102">
        <f t="shared" si="3"/>
        <v>0</v>
      </c>
      <c r="O348" s="103"/>
      <c r="P348" s="104" t="str">
        <f>IF($J348="","",VLOOKUP($J348,'Bảng tổng hợp'!$C$11:$M$20000,10,0))</f>
        <v/>
      </c>
      <c r="Q348" s="105" t="str">
        <f>IF($J348="","",VLOOKUP($J348,'Bảng tổng hợp'!$C$11:$M$20000,11,0))</f>
        <v/>
      </c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ht="18.75" customHeight="1">
      <c r="A349" s="44"/>
      <c r="B349" s="110"/>
      <c r="C349" s="98"/>
      <c r="D349" s="98"/>
      <c r="E349" s="99" t="str">
        <f t="shared" si="4"/>
        <v/>
      </c>
      <c r="F349" s="99" t="str">
        <f t="shared" si="5"/>
        <v/>
      </c>
      <c r="G349" s="99" t="str">
        <f t="shared" si="6"/>
        <v/>
      </c>
      <c r="H349" s="45"/>
      <c r="I349" s="45"/>
      <c r="J349" s="44"/>
      <c r="K349" s="99" t="str">
        <f>IF($J349="","",VLOOKUP($J349,'Bảng tổng hợp'!$C$11:$Q$20000,2,0))</f>
        <v/>
      </c>
      <c r="L349" s="101" t="str">
        <f>IF($J349="","",VLOOKUP($J349,'Bảng tổng hợp'!$C$11:$Q$20000,3,0))</f>
        <v/>
      </c>
      <c r="M349" s="51"/>
      <c r="N349" s="102">
        <f t="shared" si="3"/>
        <v>0</v>
      </c>
      <c r="O349" s="103"/>
      <c r="P349" s="104" t="str">
        <f>IF($J349="","",VLOOKUP($J349,'Bảng tổng hợp'!$C$11:$M$20000,10,0))</f>
        <v/>
      </c>
      <c r="Q349" s="105" t="str">
        <f>IF($J349="","",VLOOKUP($J349,'Bảng tổng hợp'!$C$11:$M$20000,11,0))</f>
        <v/>
      </c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ht="18.75" customHeight="1">
      <c r="A350" s="44"/>
      <c r="B350" s="110"/>
      <c r="C350" s="98"/>
      <c r="D350" s="98"/>
      <c r="E350" s="99" t="str">
        <f t="shared" si="4"/>
        <v/>
      </c>
      <c r="F350" s="99" t="str">
        <f t="shared" si="5"/>
        <v/>
      </c>
      <c r="G350" s="99" t="str">
        <f t="shared" si="6"/>
        <v/>
      </c>
      <c r="H350" s="45"/>
      <c r="I350" s="45"/>
      <c r="J350" s="44"/>
      <c r="K350" s="99" t="str">
        <f>IF($J350="","",VLOOKUP($J350,'Bảng tổng hợp'!$C$11:$Q$20000,2,0))</f>
        <v/>
      </c>
      <c r="L350" s="101" t="str">
        <f>IF($J350="","",VLOOKUP($J350,'Bảng tổng hợp'!$C$11:$Q$20000,3,0))</f>
        <v/>
      </c>
      <c r="M350" s="51"/>
      <c r="N350" s="102">
        <f t="shared" si="3"/>
        <v>0</v>
      </c>
      <c r="O350" s="103"/>
      <c r="P350" s="104" t="str">
        <f>IF($J350="","",VLOOKUP($J350,'Bảng tổng hợp'!$C$11:$M$20000,10,0))</f>
        <v/>
      </c>
      <c r="Q350" s="105" t="str">
        <f>IF($J350="","",VLOOKUP($J350,'Bảng tổng hợp'!$C$11:$M$20000,11,0))</f>
        <v/>
      </c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ht="18.75" customHeight="1">
      <c r="A351" s="44"/>
      <c r="B351" s="110"/>
      <c r="C351" s="98"/>
      <c r="D351" s="98"/>
      <c r="E351" s="99" t="str">
        <f t="shared" si="4"/>
        <v/>
      </c>
      <c r="F351" s="99" t="str">
        <f t="shared" si="5"/>
        <v/>
      </c>
      <c r="G351" s="99" t="str">
        <f t="shared" si="6"/>
        <v/>
      </c>
      <c r="H351" s="45"/>
      <c r="I351" s="45"/>
      <c r="J351" s="44"/>
      <c r="K351" s="99" t="str">
        <f>IF($J351="","",VLOOKUP($J351,'Bảng tổng hợp'!$C$11:$Q$20000,2,0))</f>
        <v/>
      </c>
      <c r="L351" s="101" t="str">
        <f>IF($J351="","",VLOOKUP($J351,'Bảng tổng hợp'!$C$11:$Q$20000,3,0))</f>
        <v/>
      </c>
      <c r="M351" s="51"/>
      <c r="N351" s="102">
        <f t="shared" si="3"/>
        <v>0</v>
      </c>
      <c r="O351" s="103"/>
      <c r="P351" s="104" t="str">
        <f>IF($J351="","",VLOOKUP($J351,'Bảng tổng hợp'!$C$11:$M$20000,10,0))</f>
        <v/>
      </c>
      <c r="Q351" s="105" t="str">
        <f>IF($J351="","",VLOOKUP($J351,'Bảng tổng hợp'!$C$11:$M$20000,11,0))</f>
        <v/>
      </c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ht="18.75" customHeight="1">
      <c r="A352" s="44"/>
      <c r="B352" s="110"/>
      <c r="C352" s="98"/>
      <c r="D352" s="98"/>
      <c r="E352" s="99" t="str">
        <f t="shared" si="4"/>
        <v/>
      </c>
      <c r="F352" s="99" t="str">
        <f t="shared" si="5"/>
        <v/>
      </c>
      <c r="G352" s="99" t="str">
        <f t="shared" si="6"/>
        <v/>
      </c>
      <c r="H352" s="45"/>
      <c r="I352" s="45"/>
      <c r="J352" s="44"/>
      <c r="K352" s="99" t="str">
        <f>IF($J352="","",VLOOKUP($J352,'Bảng tổng hợp'!$C$11:$Q$20000,2,0))</f>
        <v/>
      </c>
      <c r="L352" s="101" t="str">
        <f>IF($J352="","",VLOOKUP($J352,'Bảng tổng hợp'!$C$11:$Q$20000,3,0))</f>
        <v/>
      </c>
      <c r="M352" s="51"/>
      <c r="N352" s="102">
        <f t="shared" si="3"/>
        <v>0</v>
      </c>
      <c r="O352" s="103"/>
      <c r="P352" s="104" t="str">
        <f>IF($J352="","",VLOOKUP($J352,'Bảng tổng hợp'!$C$11:$M$20000,10,0))</f>
        <v/>
      </c>
      <c r="Q352" s="105" t="str">
        <f>IF($J352="","",VLOOKUP($J352,'Bảng tổng hợp'!$C$11:$M$20000,11,0))</f>
        <v/>
      </c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ht="18.75" customHeight="1">
      <c r="A353" s="44"/>
      <c r="B353" s="110"/>
      <c r="C353" s="98"/>
      <c r="D353" s="98"/>
      <c r="E353" s="99" t="str">
        <f t="shared" si="4"/>
        <v/>
      </c>
      <c r="F353" s="99" t="str">
        <f t="shared" si="5"/>
        <v/>
      </c>
      <c r="G353" s="99" t="str">
        <f t="shared" si="6"/>
        <v/>
      </c>
      <c r="H353" s="45"/>
      <c r="I353" s="45"/>
      <c r="J353" s="44"/>
      <c r="K353" s="99" t="str">
        <f>IF($J353="","",VLOOKUP($J353,'Bảng tổng hợp'!$C$11:$Q$20000,2,0))</f>
        <v/>
      </c>
      <c r="L353" s="101" t="str">
        <f>IF($J353="","",VLOOKUP($J353,'Bảng tổng hợp'!$C$11:$Q$20000,3,0))</f>
        <v/>
      </c>
      <c r="M353" s="51"/>
      <c r="N353" s="102">
        <f t="shared" si="3"/>
        <v>0</v>
      </c>
      <c r="O353" s="103"/>
      <c r="P353" s="104" t="str">
        <f>IF($J353="","",VLOOKUP($J353,'Bảng tổng hợp'!$C$11:$M$20000,10,0))</f>
        <v/>
      </c>
      <c r="Q353" s="105" t="str">
        <f>IF($J353="","",VLOOKUP($J353,'Bảng tổng hợp'!$C$11:$M$20000,11,0))</f>
        <v/>
      </c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ht="18.75" customHeight="1">
      <c r="A354" s="44"/>
      <c r="B354" s="110"/>
      <c r="C354" s="98"/>
      <c r="D354" s="98"/>
      <c r="E354" s="99" t="str">
        <f t="shared" si="4"/>
        <v/>
      </c>
      <c r="F354" s="99" t="str">
        <f t="shared" si="5"/>
        <v/>
      </c>
      <c r="G354" s="99" t="str">
        <f t="shared" si="6"/>
        <v/>
      </c>
      <c r="H354" s="45"/>
      <c r="I354" s="45"/>
      <c r="J354" s="44"/>
      <c r="K354" s="99" t="str">
        <f>IF($J354="","",VLOOKUP($J354,'Bảng tổng hợp'!$C$11:$Q$20000,2,0))</f>
        <v/>
      </c>
      <c r="L354" s="101" t="str">
        <f>IF($J354="","",VLOOKUP($J354,'Bảng tổng hợp'!$C$11:$Q$20000,3,0))</f>
        <v/>
      </c>
      <c r="M354" s="51"/>
      <c r="N354" s="102">
        <f t="shared" si="3"/>
        <v>0</v>
      </c>
      <c r="O354" s="103"/>
      <c r="P354" s="104" t="str">
        <f>IF($J354="","",VLOOKUP($J354,'Bảng tổng hợp'!$C$11:$M$20000,10,0))</f>
        <v/>
      </c>
      <c r="Q354" s="105" t="str">
        <f>IF($J354="","",VLOOKUP($J354,'Bảng tổng hợp'!$C$11:$M$20000,11,0))</f>
        <v/>
      </c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ht="18.75" customHeight="1">
      <c r="A355" s="44"/>
      <c r="B355" s="110"/>
      <c r="C355" s="98"/>
      <c r="D355" s="98"/>
      <c r="E355" s="99" t="str">
        <f t="shared" si="4"/>
        <v/>
      </c>
      <c r="F355" s="99" t="str">
        <f t="shared" si="5"/>
        <v/>
      </c>
      <c r="G355" s="99" t="str">
        <f t="shared" si="6"/>
        <v/>
      </c>
      <c r="H355" s="45"/>
      <c r="I355" s="45"/>
      <c r="J355" s="44"/>
      <c r="K355" s="99" t="str">
        <f>IF($J355="","",VLOOKUP($J355,'Bảng tổng hợp'!$C$11:$Q$20000,2,0))</f>
        <v/>
      </c>
      <c r="L355" s="101" t="str">
        <f>IF($J355="","",VLOOKUP($J355,'Bảng tổng hợp'!$C$11:$Q$20000,3,0))</f>
        <v/>
      </c>
      <c r="M355" s="51"/>
      <c r="N355" s="102">
        <f t="shared" si="3"/>
        <v>0</v>
      </c>
      <c r="O355" s="103"/>
      <c r="P355" s="104" t="str">
        <f>IF($J355="","",VLOOKUP($J355,'Bảng tổng hợp'!$C$11:$M$20000,10,0))</f>
        <v/>
      </c>
      <c r="Q355" s="105" t="str">
        <f>IF($J355="","",VLOOKUP($J355,'Bảng tổng hợp'!$C$11:$M$20000,11,0))</f>
        <v/>
      </c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ht="18.75" customHeight="1">
      <c r="A356" s="44"/>
      <c r="B356" s="110"/>
      <c r="C356" s="98"/>
      <c r="D356" s="98"/>
      <c r="E356" s="99" t="str">
        <f t="shared" si="4"/>
        <v/>
      </c>
      <c r="F356" s="99" t="str">
        <f t="shared" si="5"/>
        <v/>
      </c>
      <c r="G356" s="99" t="str">
        <f t="shared" si="6"/>
        <v/>
      </c>
      <c r="H356" s="45"/>
      <c r="I356" s="45"/>
      <c r="J356" s="44"/>
      <c r="K356" s="99" t="str">
        <f>IF($J356="","",VLOOKUP($J356,'Bảng tổng hợp'!$C$11:$Q$20000,2,0))</f>
        <v/>
      </c>
      <c r="L356" s="101" t="str">
        <f>IF($J356="","",VLOOKUP($J356,'Bảng tổng hợp'!$C$11:$Q$20000,3,0))</f>
        <v/>
      </c>
      <c r="M356" s="51"/>
      <c r="N356" s="102">
        <f t="shared" si="3"/>
        <v>0</v>
      </c>
      <c r="O356" s="103"/>
      <c r="P356" s="104" t="str">
        <f>IF($J356="","",VLOOKUP($J356,'Bảng tổng hợp'!$C$11:$M$20000,10,0))</f>
        <v/>
      </c>
      <c r="Q356" s="105" t="str">
        <f>IF($J356="","",VLOOKUP($J356,'Bảng tổng hợp'!$C$11:$M$20000,11,0))</f>
        <v/>
      </c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ht="18.75" customHeight="1">
      <c r="A357" s="44"/>
      <c r="B357" s="110"/>
      <c r="C357" s="98"/>
      <c r="D357" s="98"/>
      <c r="E357" s="99" t="str">
        <f t="shared" si="4"/>
        <v/>
      </c>
      <c r="F357" s="99" t="str">
        <f t="shared" si="5"/>
        <v/>
      </c>
      <c r="G357" s="99" t="str">
        <f t="shared" si="6"/>
        <v/>
      </c>
      <c r="H357" s="45"/>
      <c r="I357" s="45"/>
      <c r="J357" s="44"/>
      <c r="K357" s="99" t="str">
        <f>IF($J357="","",VLOOKUP($J357,'Bảng tổng hợp'!$C$11:$Q$20000,2,0))</f>
        <v/>
      </c>
      <c r="L357" s="101" t="str">
        <f>IF($J357="","",VLOOKUP($J357,'Bảng tổng hợp'!$C$11:$Q$20000,3,0))</f>
        <v/>
      </c>
      <c r="M357" s="51"/>
      <c r="N357" s="102">
        <f t="shared" si="3"/>
        <v>0</v>
      </c>
      <c r="O357" s="103"/>
      <c r="P357" s="104" t="str">
        <f>IF($J357="","",VLOOKUP($J357,'Bảng tổng hợp'!$C$11:$M$20000,10,0))</f>
        <v/>
      </c>
      <c r="Q357" s="105" t="str">
        <f>IF($J357="","",VLOOKUP($J357,'Bảng tổng hợp'!$C$11:$M$20000,11,0))</f>
        <v/>
      </c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ht="18.75" customHeight="1">
      <c r="A358" s="44"/>
      <c r="B358" s="110"/>
      <c r="C358" s="98"/>
      <c r="D358" s="98"/>
      <c r="E358" s="99" t="str">
        <f t="shared" si="4"/>
        <v/>
      </c>
      <c r="F358" s="99" t="str">
        <f t="shared" si="5"/>
        <v/>
      </c>
      <c r="G358" s="99" t="str">
        <f t="shared" si="6"/>
        <v/>
      </c>
      <c r="H358" s="45"/>
      <c r="I358" s="45"/>
      <c r="J358" s="44"/>
      <c r="K358" s="99" t="str">
        <f>IF($J358="","",VLOOKUP($J358,'Bảng tổng hợp'!$C$11:$Q$20000,2,0))</f>
        <v/>
      </c>
      <c r="L358" s="101" t="str">
        <f>IF($J358="","",VLOOKUP($J358,'Bảng tổng hợp'!$C$11:$Q$20000,3,0))</f>
        <v/>
      </c>
      <c r="M358" s="51"/>
      <c r="N358" s="102">
        <f t="shared" si="3"/>
        <v>0</v>
      </c>
      <c r="O358" s="103"/>
      <c r="P358" s="104" t="str">
        <f>IF($J358="","",VLOOKUP($J358,'Bảng tổng hợp'!$C$11:$M$20000,10,0))</f>
        <v/>
      </c>
      <c r="Q358" s="105" t="str">
        <f>IF($J358="","",VLOOKUP($J358,'Bảng tổng hợp'!$C$11:$M$20000,11,0))</f>
        <v/>
      </c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ht="18.75" customHeight="1">
      <c r="A359" s="44"/>
      <c r="B359" s="110"/>
      <c r="C359" s="98"/>
      <c r="D359" s="98"/>
      <c r="E359" s="99" t="str">
        <f t="shared" si="4"/>
        <v/>
      </c>
      <c r="F359" s="99" t="str">
        <f t="shared" si="5"/>
        <v/>
      </c>
      <c r="G359" s="99" t="str">
        <f t="shared" si="6"/>
        <v/>
      </c>
      <c r="H359" s="45"/>
      <c r="I359" s="45"/>
      <c r="J359" s="44"/>
      <c r="K359" s="99" t="str">
        <f>IF($J359="","",VLOOKUP($J359,'Bảng tổng hợp'!$C$11:$Q$20000,2,0))</f>
        <v/>
      </c>
      <c r="L359" s="101" t="str">
        <f>IF($J359="","",VLOOKUP($J359,'Bảng tổng hợp'!$C$11:$Q$20000,3,0))</f>
        <v/>
      </c>
      <c r="M359" s="51"/>
      <c r="N359" s="102">
        <f t="shared" si="3"/>
        <v>0</v>
      </c>
      <c r="O359" s="103"/>
      <c r="P359" s="104" t="str">
        <f>IF($J359="","",VLOOKUP($J359,'Bảng tổng hợp'!$C$11:$M$20000,10,0))</f>
        <v/>
      </c>
      <c r="Q359" s="105" t="str">
        <f>IF($J359="","",VLOOKUP($J359,'Bảng tổng hợp'!$C$11:$M$20000,11,0))</f>
        <v/>
      </c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ht="18.75" customHeight="1">
      <c r="A360" s="44"/>
      <c r="B360" s="110"/>
      <c r="C360" s="98"/>
      <c r="D360" s="98"/>
      <c r="E360" s="99" t="str">
        <f t="shared" si="4"/>
        <v/>
      </c>
      <c r="F360" s="99" t="str">
        <f t="shared" si="5"/>
        <v/>
      </c>
      <c r="G360" s="99" t="str">
        <f t="shared" si="6"/>
        <v/>
      </c>
      <c r="H360" s="45"/>
      <c r="I360" s="45"/>
      <c r="J360" s="44"/>
      <c r="K360" s="99" t="str">
        <f>IF($J360="","",VLOOKUP($J360,'Bảng tổng hợp'!$C$11:$Q$20000,2,0))</f>
        <v/>
      </c>
      <c r="L360" s="101" t="str">
        <f>IF($J360="","",VLOOKUP($J360,'Bảng tổng hợp'!$C$11:$Q$20000,3,0))</f>
        <v/>
      </c>
      <c r="M360" s="51"/>
      <c r="N360" s="102">
        <f t="shared" si="3"/>
        <v>0</v>
      </c>
      <c r="O360" s="103"/>
      <c r="P360" s="104" t="str">
        <f>IF($J360="","",VLOOKUP($J360,'Bảng tổng hợp'!$C$11:$M$20000,10,0))</f>
        <v/>
      </c>
      <c r="Q360" s="105" t="str">
        <f>IF($J360="","",VLOOKUP($J360,'Bảng tổng hợp'!$C$11:$M$20000,11,0))</f>
        <v/>
      </c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ht="18.75" customHeight="1">
      <c r="A361" s="44"/>
      <c r="B361" s="110"/>
      <c r="C361" s="98"/>
      <c r="D361" s="98"/>
      <c r="E361" s="99" t="str">
        <f t="shared" si="4"/>
        <v/>
      </c>
      <c r="F361" s="99" t="str">
        <f t="shared" si="5"/>
        <v/>
      </c>
      <c r="G361" s="99" t="str">
        <f t="shared" si="6"/>
        <v/>
      </c>
      <c r="H361" s="45"/>
      <c r="I361" s="45"/>
      <c r="J361" s="44"/>
      <c r="K361" s="99" t="str">
        <f>IF($J361="","",VLOOKUP($J361,'Bảng tổng hợp'!$C$11:$Q$20000,2,0))</f>
        <v/>
      </c>
      <c r="L361" s="101" t="str">
        <f>IF($J361="","",VLOOKUP($J361,'Bảng tổng hợp'!$C$11:$Q$20000,3,0))</f>
        <v/>
      </c>
      <c r="M361" s="51"/>
      <c r="N361" s="102">
        <f t="shared" si="3"/>
        <v>0</v>
      </c>
      <c r="O361" s="103"/>
      <c r="P361" s="104" t="str">
        <f>IF($J361="","",VLOOKUP($J361,'Bảng tổng hợp'!$C$11:$M$20000,10,0))</f>
        <v/>
      </c>
      <c r="Q361" s="105" t="str">
        <f>IF($J361="","",VLOOKUP($J361,'Bảng tổng hợp'!$C$11:$M$20000,11,0))</f>
        <v/>
      </c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ht="18.75" customHeight="1">
      <c r="A362" s="44"/>
      <c r="B362" s="110"/>
      <c r="C362" s="98"/>
      <c r="D362" s="98"/>
      <c r="E362" s="99" t="str">
        <f t="shared" si="4"/>
        <v/>
      </c>
      <c r="F362" s="99" t="str">
        <f t="shared" si="5"/>
        <v/>
      </c>
      <c r="G362" s="99" t="str">
        <f t="shared" si="6"/>
        <v/>
      </c>
      <c r="H362" s="45"/>
      <c r="I362" s="45"/>
      <c r="J362" s="44"/>
      <c r="K362" s="99" t="str">
        <f>IF($J362="","",VLOOKUP($J362,'Bảng tổng hợp'!$C$11:$Q$20000,2,0))</f>
        <v/>
      </c>
      <c r="L362" s="101" t="str">
        <f>IF($J362="","",VLOOKUP($J362,'Bảng tổng hợp'!$C$11:$Q$20000,3,0))</f>
        <v/>
      </c>
      <c r="M362" s="51"/>
      <c r="N362" s="102">
        <f t="shared" si="3"/>
        <v>0</v>
      </c>
      <c r="O362" s="103"/>
      <c r="P362" s="104" t="str">
        <f>IF($J362="","",VLOOKUP($J362,'Bảng tổng hợp'!$C$11:$M$20000,10,0))</f>
        <v/>
      </c>
      <c r="Q362" s="105" t="str">
        <f>IF($J362="","",VLOOKUP($J362,'Bảng tổng hợp'!$C$11:$M$20000,11,0))</f>
        <v/>
      </c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ht="18.75" customHeight="1">
      <c r="A363" s="44"/>
      <c r="B363" s="110"/>
      <c r="C363" s="98"/>
      <c r="D363" s="98"/>
      <c r="E363" s="99" t="str">
        <f t="shared" si="4"/>
        <v/>
      </c>
      <c r="F363" s="99" t="str">
        <f t="shared" si="5"/>
        <v/>
      </c>
      <c r="G363" s="99" t="str">
        <f t="shared" si="6"/>
        <v/>
      </c>
      <c r="H363" s="45"/>
      <c r="I363" s="45"/>
      <c r="J363" s="44"/>
      <c r="K363" s="99" t="str">
        <f>IF($J363="","",VLOOKUP($J363,'Bảng tổng hợp'!$C$11:$Q$20000,2,0))</f>
        <v/>
      </c>
      <c r="L363" s="101" t="str">
        <f>IF($J363="","",VLOOKUP($J363,'Bảng tổng hợp'!$C$11:$Q$20000,3,0))</f>
        <v/>
      </c>
      <c r="M363" s="51"/>
      <c r="N363" s="102">
        <f t="shared" si="3"/>
        <v>0</v>
      </c>
      <c r="O363" s="103"/>
      <c r="P363" s="104" t="str">
        <f>IF($J363="","",VLOOKUP($J363,'Bảng tổng hợp'!$C$11:$M$20000,10,0))</f>
        <v/>
      </c>
      <c r="Q363" s="105" t="str">
        <f>IF($J363="","",VLOOKUP($J363,'Bảng tổng hợp'!$C$11:$M$20000,11,0))</f>
        <v/>
      </c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ht="18.75" customHeight="1">
      <c r="A364" s="44"/>
      <c r="B364" s="110"/>
      <c r="C364" s="98"/>
      <c r="D364" s="98"/>
      <c r="E364" s="99" t="str">
        <f t="shared" si="4"/>
        <v/>
      </c>
      <c r="F364" s="99" t="str">
        <f t="shared" si="5"/>
        <v/>
      </c>
      <c r="G364" s="99" t="str">
        <f t="shared" si="6"/>
        <v/>
      </c>
      <c r="H364" s="45"/>
      <c r="I364" s="45"/>
      <c r="J364" s="44"/>
      <c r="K364" s="99" t="str">
        <f>IF($J364="","",VLOOKUP($J364,'Bảng tổng hợp'!$C$11:$Q$20000,2,0))</f>
        <v/>
      </c>
      <c r="L364" s="101" t="str">
        <f>IF($J364="","",VLOOKUP($J364,'Bảng tổng hợp'!$C$11:$Q$20000,3,0))</f>
        <v/>
      </c>
      <c r="M364" s="51"/>
      <c r="N364" s="102">
        <f t="shared" si="3"/>
        <v>0</v>
      </c>
      <c r="O364" s="103"/>
      <c r="P364" s="104" t="str">
        <f>IF($J364="","",VLOOKUP($J364,'Bảng tổng hợp'!$C$11:$M$20000,10,0))</f>
        <v/>
      </c>
      <c r="Q364" s="105" t="str">
        <f>IF($J364="","",VLOOKUP($J364,'Bảng tổng hợp'!$C$11:$M$20000,11,0))</f>
        <v/>
      </c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ht="18.75" customHeight="1">
      <c r="A365" s="44"/>
      <c r="B365" s="110"/>
      <c r="C365" s="98"/>
      <c r="D365" s="98"/>
      <c r="E365" s="99" t="str">
        <f t="shared" si="4"/>
        <v/>
      </c>
      <c r="F365" s="99" t="str">
        <f t="shared" si="5"/>
        <v/>
      </c>
      <c r="G365" s="99" t="str">
        <f t="shared" si="6"/>
        <v/>
      </c>
      <c r="H365" s="45"/>
      <c r="I365" s="45"/>
      <c r="J365" s="44"/>
      <c r="K365" s="99" t="str">
        <f>IF($J365="","",VLOOKUP($J365,'Bảng tổng hợp'!$C$11:$Q$20000,2,0))</f>
        <v/>
      </c>
      <c r="L365" s="101" t="str">
        <f>IF($J365="","",VLOOKUP($J365,'Bảng tổng hợp'!$C$11:$Q$20000,3,0))</f>
        <v/>
      </c>
      <c r="M365" s="51"/>
      <c r="N365" s="102">
        <f t="shared" si="3"/>
        <v>0</v>
      </c>
      <c r="O365" s="103"/>
      <c r="P365" s="104" t="str">
        <f>IF($J365="","",VLOOKUP($J365,'Bảng tổng hợp'!$C$11:$M$20000,10,0))</f>
        <v/>
      </c>
      <c r="Q365" s="105" t="str">
        <f>IF($J365="","",VLOOKUP($J365,'Bảng tổng hợp'!$C$11:$M$20000,11,0))</f>
        <v/>
      </c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ht="18.75" customHeight="1">
      <c r="A366" s="44"/>
      <c r="B366" s="110"/>
      <c r="C366" s="98"/>
      <c r="D366" s="98"/>
      <c r="E366" s="99" t="str">
        <f t="shared" si="4"/>
        <v/>
      </c>
      <c r="F366" s="99" t="str">
        <f t="shared" si="5"/>
        <v/>
      </c>
      <c r="G366" s="99" t="str">
        <f t="shared" si="6"/>
        <v/>
      </c>
      <c r="H366" s="45"/>
      <c r="I366" s="45"/>
      <c r="J366" s="44"/>
      <c r="K366" s="99" t="str">
        <f>IF($J366="","",VLOOKUP($J366,'Bảng tổng hợp'!$C$11:$Q$20000,2,0))</f>
        <v/>
      </c>
      <c r="L366" s="101" t="str">
        <f>IF($J366="","",VLOOKUP($J366,'Bảng tổng hợp'!$C$11:$Q$20000,3,0))</f>
        <v/>
      </c>
      <c r="M366" s="51"/>
      <c r="N366" s="102">
        <f t="shared" si="3"/>
        <v>0</v>
      </c>
      <c r="O366" s="103"/>
      <c r="P366" s="104" t="str">
        <f>IF($J366="","",VLOOKUP($J366,'Bảng tổng hợp'!$C$11:$M$20000,10,0))</f>
        <v/>
      </c>
      <c r="Q366" s="105" t="str">
        <f>IF($J366="","",VLOOKUP($J366,'Bảng tổng hợp'!$C$11:$M$20000,11,0))</f>
        <v/>
      </c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ht="18.75" customHeight="1">
      <c r="A367" s="44"/>
      <c r="B367" s="110"/>
      <c r="C367" s="98"/>
      <c r="D367" s="98"/>
      <c r="E367" s="99" t="str">
        <f t="shared" si="4"/>
        <v/>
      </c>
      <c r="F367" s="99" t="str">
        <f t="shared" si="5"/>
        <v/>
      </c>
      <c r="G367" s="99" t="str">
        <f t="shared" si="6"/>
        <v/>
      </c>
      <c r="H367" s="45"/>
      <c r="I367" s="45"/>
      <c r="J367" s="44"/>
      <c r="K367" s="99" t="str">
        <f>IF($J367="","",VLOOKUP($J367,'Bảng tổng hợp'!$C$11:$Q$20000,2,0))</f>
        <v/>
      </c>
      <c r="L367" s="101" t="str">
        <f>IF($J367="","",VLOOKUP($J367,'Bảng tổng hợp'!$C$11:$Q$20000,3,0))</f>
        <v/>
      </c>
      <c r="M367" s="51"/>
      <c r="N367" s="102">
        <f t="shared" si="3"/>
        <v>0</v>
      </c>
      <c r="O367" s="103"/>
      <c r="P367" s="104" t="str">
        <f>IF($J367="","",VLOOKUP($J367,'Bảng tổng hợp'!$C$11:$M$20000,10,0))</f>
        <v/>
      </c>
      <c r="Q367" s="105" t="str">
        <f>IF($J367="","",VLOOKUP($J367,'Bảng tổng hợp'!$C$11:$M$20000,11,0))</f>
        <v/>
      </c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ht="18.75" customHeight="1">
      <c r="A368" s="44"/>
      <c r="B368" s="110"/>
      <c r="C368" s="98"/>
      <c r="D368" s="98"/>
      <c r="E368" s="99" t="str">
        <f t="shared" si="4"/>
        <v/>
      </c>
      <c r="F368" s="99" t="str">
        <f t="shared" si="5"/>
        <v/>
      </c>
      <c r="G368" s="99" t="str">
        <f t="shared" si="6"/>
        <v/>
      </c>
      <c r="H368" s="45"/>
      <c r="I368" s="45"/>
      <c r="J368" s="44"/>
      <c r="K368" s="99" t="str">
        <f>IF($J368="","",VLOOKUP($J368,'Bảng tổng hợp'!$C$11:$Q$20000,2,0))</f>
        <v/>
      </c>
      <c r="L368" s="101" t="str">
        <f>IF($J368="","",VLOOKUP($J368,'Bảng tổng hợp'!$C$11:$Q$20000,3,0))</f>
        <v/>
      </c>
      <c r="M368" s="51"/>
      <c r="N368" s="102">
        <f t="shared" si="3"/>
        <v>0</v>
      </c>
      <c r="O368" s="103"/>
      <c r="P368" s="104" t="str">
        <f>IF($J368="","",VLOOKUP($J368,'Bảng tổng hợp'!$C$11:$M$20000,10,0))</f>
        <v/>
      </c>
      <c r="Q368" s="105" t="str">
        <f>IF($J368="","",VLOOKUP($J368,'Bảng tổng hợp'!$C$11:$M$20000,11,0))</f>
        <v/>
      </c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ht="18.75" customHeight="1">
      <c r="A369" s="44"/>
      <c r="B369" s="110"/>
      <c r="C369" s="98"/>
      <c r="D369" s="98"/>
      <c r="E369" s="99" t="str">
        <f t="shared" si="4"/>
        <v/>
      </c>
      <c r="F369" s="99" t="str">
        <f t="shared" si="5"/>
        <v/>
      </c>
      <c r="G369" s="99" t="str">
        <f t="shared" si="6"/>
        <v/>
      </c>
      <c r="H369" s="45"/>
      <c r="I369" s="45"/>
      <c r="J369" s="44"/>
      <c r="K369" s="99" t="str">
        <f>IF($J369="","",VLOOKUP($J369,'Bảng tổng hợp'!$C$11:$Q$20000,2,0))</f>
        <v/>
      </c>
      <c r="L369" s="101" t="str">
        <f>IF($J369="","",VLOOKUP($J369,'Bảng tổng hợp'!$C$11:$Q$20000,3,0))</f>
        <v/>
      </c>
      <c r="M369" s="51"/>
      <c r="N369" s="102">
        <f t="shared" si="3"/>
        <v>0</v>
      </c>
      <c r="O369" s="103"/>
      <c r="P369" s="104" t="str">
        <f>IF($J369="","",VLOOKUP($J369,'Bảng tổng hợp'!$C$11:$M$20000,10,0))</f>
        <v/>
      </c>
      <c r="Q369" s="105" t="str">
        <f>IF($J369="","",VLOOKUP($J369,'Bảng tổng hợp'!$C$11:$M$20000,11,0))</f>
        <v/>
      </c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ht="18.75" customHeight="1">
      <c r="A370" s="44"/>
      <c r="B370" s="110"/>
      <c r="C370" s="98"/>
      <c r="D370" s="98"/>
      <c r="E370" s="99" t="str">
        <f t="shared" si="4"/>
        <v/>
      </c>
      <c r="F370" s="99" t="str">
        <f t="shared" si="5"/>
        <v/>
      </c>
      <c r="G370" s="99" t="str">
        <f t="shared" si="6"/>
        <v/>
      </c>
      <c r="H370" s="45"/>
      <c r="I370" s="45"/>
      <c r="J370" s="44"/>
      <c r="K370" s="99" t="str">
        <f>IF($J370="","",VLOOKUP($J370,'Bảng tổng hợp'!$C$11:$Q$20000,2,0))</f>
        <v/>
      </c>
      <c r="L370" s="101" t="str">
        <f>IF($J370="","",VLOOKUP($J370,'Bảng tổng hợp'!$C$11:$Q$20000,3,0))</f>
        <v/>
      </c>
      <c r="M370" s="51"/>
      <c r="N370" s="102">
        <f t="shared" si="3"/>
        <v>0</v>
      </c>
      <c r="O370" s="103"/>
      <c r="P370" s="104" t="str">
        <f>IF($J370="","",VLOOKUP($J370,'Bảng tổng hợp'!$C$11:$M$20000,10,0))</f>
        <v/>
      </c>
      <c r="Q370" s="105" t="str">
        <f>IF($J370="","",VLOOKUP($J370,'Bảng tổng hợp'!$C$11:$M$20000,11,0))</f>
        <v/>
      </c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ht="18.75" customHeight="1">
      <c r="A371" s="44"/>
      <c r="B371" s="110"/>
      <c r="C371" s="98"/>
      <c r="D371" s="98"/>
      <c r="E371" s="99" t="str">
        <f t="shared" si="4"/>
        <v/>
      </c>
      <c r="F371" s="99" t="str">
        <f t="shared" si="5"/>
        <v/>
      </c>
      <c r="G371" s="99" t="str">
        <f t="shared" si="6"/>
        <v/>
      </c>
      <c r="H371" s="45"/>
      <c r="I371" s="45"/>
      <c r="J371" s="44"/>
      <c r="K371" s="99" t="str">
        <f>IF($J371="","",VLOOKUP($J371,'Bảng tổng hợp'!$C$11:$Q$20000,2,0))</f>
        <v/>
      </c>
      <c r="L371" s="101" t="str">
        <f>IF($J371="","",VLOOKUP($J371,'Bảng tổng hợp'!$C$11:$Q$20000,3,0))</f>
        <v/>
      </c>
      <c r="M371" s="51"/>
      <c r="N371" s="102">
        <f t="shared" si="3"/>
        <v>0</v>
      </c>
      <c r="O371" s="103"/>
      <c r="P371" s="104" t="str">
        <f>IF($J371="","",VLOOKUP($J371,'Bảng tổng hợp'!$C$11:$M$20000,10,0))</f>
        <v/>
      </c>
      <c r="Q371" s="105" t="str">
        <f>IF($J371="","",VLOOKUP($J371,'Bảng tổng hợp'!$C$11:$M$20000,11,0))</f>
        <v/>
      </c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ht="18.75" customHeight="1">
      <c r="A372" s="44"/>
      <c r="B372" s="110"/>
      <c r="C372" s="98"/>
      <c r="D372" s="98"/>
      <c r="E372" s="99" t="str">
        <f t="shared" si="4"/>
        <v/>
      </c>
      <c r="F372" s="99" t="str">
        <f t="shared" si="5"/>
        <v/>
      </c>
      <c r="G372" s="99" t="str">
        <f t="shared" si="6"/>
        <v/>
      </c>
      <c r="H372" s="45"/>
      <c r="I372" s="45"/>
      <c r="J372" s="44"/>
      <c r="K372" s="99" t="str">
        <f>IF($J372="","",VLOOKUP($J372,'Bảng tổng hợp'!$C$11:$Q$20000,2,0))</f>
        <v/>
      </c>
      <c r="L372" s="101" t="str">
        <f>IF($J372="","",VLOOKUP($J372,'Bảng tổng hợp'!$C$11:$Q$20000,3,0))</f>
        <v/>
      </c>
      <c r="M372" s="51"/>
      <c r="N372" s="102">
        <f t="shared" si="3"/>
        <v>0</v>
      </c>
      <c r="O372" s="103"/>
      <c r="P372" s="104" t="str">
        <f>IF($J372="","",VLOOKUP($J372,'Bảng tổng hợp'!$C$11:$M$20000,10,0))</f>
        <v/>
      </c>
      <c r="Q372" s="105" t="str">
        <f>IF($J372="","",VLOOKUP($J372,'Bảng tổng hợp'!$C$11:$M$20000,11,0))</f>
        <v/>
      </c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ht="18.75" customHeight="1">
      <c r="A373" s="44"/>
      <c r="B373" s="110"/>
      <c r="C373" s="98"/>
      <c r="D373" s="98"/>
      <c r="E373" s="99" t="str">
        <f t="shared" si="4"/>
        <v/>
      </c>
      <c r="F373" s="99" t="str">
        <f t="shared" si="5"/>
        <v/>
      </c>
      <c r="G373" s="99" t="str">
        <f t="shared" si="6"/>
        <v/>
      </c>
      <c r="H373" s="45"/>
      <c r="I373" s="45"/>
      <c r="J373" s="44"/>
      <c r="K373" s="99" t="str">
        <f>IF($J373="","",VLOOKUP($J373,'Bảng tổng hợp'!$C$11:$Q$20000,2,0))</f>
        <v/>
      </c>
      <c r="L373" s="101" t="str">
        <f>IF($J373="","",VLOOKUP($J373,'Bảng tổng hợp'!$C$11:$Q$20000,3,0))</f>
        <v/>
      </c>
      <c r="M373" s="51"/>
      <c r="N373" s="102">
        <f t="shared" si="3"/>
        <v>0</v>
      </c>
      <c r="O373" s="103"/>
      <c r="P373" s="104" t="str">
        <f>IF($J373="","",VLOOKUP($J373,'Bảng tổng hợp'!$C$11:$M$20000,10,0))</f>
        <v/>
      </c>
      <c r="Q373" s="105" t="str">
        <f>IF($J373="","",VLOOKUP($J373,'Bảng tổng hợp'!$C$11:$M$20000,11,0))</f>
        <v/>
      </c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ht="18.75" customHeight="1">
      <c r="A374" s="44"/>
      <c r="B374" s="110"/>
      <c r="C374" s="98"/>
      <c r="D374" s="98"/>
      <c r="E374" s="99" t="str">
        <f t="shared" si="4"/>
        <v/>
      </c>
      <c r="F374" s="99" t="str">
        <f t="shared" si="5"/>
        <v/>
      </c>
      <c r="G374" s="99" t="str">
        <f t="shared" si="6"/>
        <v/>
      </c>
      <c r="H374" s="45"/>
      <c r="I374" s="45"/>
      <c r="J374" s="44"/>
      <c r="K374" s="99" t="str">
        <f>IF($J374="","",VLOOKUP($J374,'Bảng tổng hợp'!$C$11:$Q$20000,2,0))</f>
        <v/>
      </c>
      <c r="L374" s="101" t="str">
        <f>IF($J374="","",VLOOKUP($J374,'Bảng tổng hợp'!$C$11:$Q$20000,3,0))</f>
        <v/>
      </c>
      <c r="M374" s="51"/>
      <c r="N374" s="102">
        <f t="shared" si="3"/>
        <v>0</v>
      </c>
      <c r="O374" s="103"/>
      <c r="P374" s="104" t="str">
        <f>IF($J374="","",VLOOKUP($J374,'Bảng tổng hợp'!$C$11:$M$20000,10,0))</f>
        <v/>
      </c>
      <c r="Q374" s="105" t="str">
        <f>IF($J374="","",VLOOKUP($J374,'Bảng tổng hợp'!$C$11:$M$20000,11,0))</f>
        <v/>
      </c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ht="18.75" customHeight="1">
      <c r="A375" s="44"/>
      <c r="B375" s="110"/>
      <c r="C375" s="98"/>
      <c r="D375" s="98"/>
      <c r="E375" s="99" t="str">
        <f t="shared" si="4"/>
        <v/>
      </c>
      <c r="F375" s="99" t="str">
        <f t="shared" si="5"/>
        <v/>
      </c>
      <c r="G375" s="99" t="str">
        <f t="shared" si="6"/>
        <v/>
      </c>
      <c r="H375" s="45"/>
      <c r="I375" s="45"/>
      <c r="J375" s="44"/>
      <c r="K375" s="99" t="str">
        <f>IF($J375="","",VLOOKUP($J375,'Bảng tổng hợp'!$C$11:$Q$20000,2,0))</f>
        <v/>
      </c>
      <c r="L375" s="101" t="str">
        <f>IF($J375="","",VLOOKUP($J375,'Bảng tổng hợp'!$C$11:$Q$20000,3,0))</f>
        <v/>
      </c>
      <c r="M375" s="51"/>
      <c r="N375" s="102">
        <f t="shared" si="3"/>
        <v>0</v>
      </c>
      <c r="O375" s="103"/>
      <c r="P375" s="104" t="str">
        <f>IF($J375="","",VLOOKUP($J375,'Bảng tổng hợp'!$C$11:$M$20000,10,0))</f>
        <v/>
      </c>
      <c r="Q375" s="105" t="str">
        <f>IF($J375="","",VLOOKUP($J375,'Bảng tổng hợp'!$C$11:$M$20000,11,0))</f>
        <v/>
      </c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ht="18.75" customHeight="1">
      <c r="A376" s="44"/>
      <c r="B376" s="110"/>
      <c r="C376" s="98"/>
      <c r="D376" s="98"/>
      <c r="E376" s="99" t="str">
        <f t="shared" si="4"/>
        <v/>
      </c>
      <c r="F376" s="99" t="str">
        <f t="shared" si="5"/>
        <v/>
      </c>
      <c r="G376" s="99" t="str">
        <f t="shared" si="6"/>
        <v/>
      </c>
      <c r="H376" s="45"/>
      <c r="I376" s="45"/>
      <c r="J376" s="44"/>
      <c r="K376" s="99" t="str">
        <f>IF($J376="","",VLOOKUP($J376,'Bảng tổng hợp'!$C$11:$Q$20000,2,0))</f>
        <v/>
      </c>
      <c r="L376" s="101" t="str">
        <f>IF($J376="","",VLOOKUP($J376,'Bảng tổng hợp'!$C$11:$Q$20000,3,0))</f>
        <v/>
      </c>
      <c r="M376" s="51"/>
      <c r="N376" s="102">
        <f t="shared" si="3"/>
        <v>0</v>
      </c>
      <c r="O376" s="103"/>
      <c r="P376" s="104" t="str">
        <f>IF($J376="","",VLOOKUP($J376,'Bảng tổng hợp'!$C$11:$M$20000,10,0))</f>
        <v/>
      </c>
      <c r="Q376" s="105" t="str">
        <f>IF($J376="","",VLOOKUP($J376,'Bảng tổng hợp'!$C$11:$M$20000,11,0))</f>
        <v/>
      </c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ht="18.75" customHeight="1">
      <c r="A377" s="44"/>
      <c r="B377" s="110"/>
      <c r="C377" s="98"/>
      <c r="D377" s="98"/>
      <c r="E377" s="99" t="str">
        <f t="shared" si="4"/>
        <v/>
      </c>
      <c r="F377" s="99" t="str">
        <f t="shared" si="5"/>
        <v/>
      </c>
      <c r="G377" s="99" t="str">
        <f t="shared" si="6"/>
        <v/>
      </c>
      <c r="H377" s="45"/>
      <c r="I377" s="45"/>
      <c r="J377" s="44"/>
      <c r="K377" s="99" t="str">
        <f>IF($J377="","",VLOOKUP($J377,'Bảng tổng hợp'!$C$11:$Q$20000,2,0))</f>
        <v/>
      </c>
      <c r="L377" s="101" t="str">
        <f>IF($J377="","",VLOOKUP($J377,'Bảng tổng hợp'!$C$11:$Q$20000,3,0))</f>
        <v/>
      </c>
      <c r="M377" s="51"/>
      <c r="N377" s="102">
        <f t="shared" si="3"/>
        <v>0</v>
      </c>
      <c r="O377" s="103"/>
      <c r="P377" s="104" t="str">
        <f>IF($J377="","",VLOOKUP($J377,'Bảng tổng hợp'!$C$11:$M$20000,10,0))</f>
        <v/>
      </c>
      <c r="Q377" s="105" t="str">
        <f>IF($J377="","",VLOOKUP($J377,'Bảng tổng hợp'!$C$11:$M$20000,11,0))</f>
        <v/>
      </c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ht="18.75" customHeight="1">
      <c r="A378" s="44"/>
      <c r="B378" s="110"/>
      <c r="C378" s="98"/>
      <c r="D378" s="98"/>
      <c r="E378" s="99" t="str">
        <f t="shared" si="4"/>
        <v/>
      </c>
      <c r="F378" s="99" t="str">
        <f t="shared" si="5"/>
        <v/>
      </c>
      <c r="G378" s="99" t="str">
        <f t="shared" si="6"/>
        <v/>
      </c>
      <c r="H378" s="45"/>
      <c r="I378" s="45"/>
      <c r="J378" s="44"/>
      <c r="K378" s="99" t="str">
        <f>IF($J378="","",VLOOKUP($J378,'Bảng tổng hợp'!$C$11:$Q$20000,2,0))</f>
        <v/>
      </c>
      <c r="L378" s="101" t="str">
        <f>IF($J378="","",VLOOKUP($J378,'Bảng tổng hợp'!$C$11:$Q$20000,3,0))</f>
        <v/>
      </c>
      <c r="M378" s="51"/>
      <c r="N378" s="102">
        <f t="shared" si="3"/>
        <v>0</v>
      </c>
      <c r="O378" s="103"/>
      <c r="P378" s="104" t="str">
        <f>IF($J378="","",VLOOKUP($J378,'Bảng tổng hợp'!$C$11:$M$20000,10,0))</f>
        <v/>
      </c>
      <c r="Q378" s="105" t="str">
        <f>IF($J378="","",VLOOKUP($J378,'Bảng tổng hợp'!$C$11:$M$20000,11,0))</f>
        <v/>
      </c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ht="18.75" customHeight="1">
      <c r="A379" s="44"/>
      <c r="B379" s="110"/>
      <c r="C379" s="98"/>
      <c r="D379" s="98"/>
      <c r="E379" s="99" t="str">
        <f t="shared" si="4"/>
        <v/>
      </c>
      <c r="F379" s="99" t="str">
        <f t="shared" si="5"/>
        <v/>
      </c>
      <c r="G379" s="99" t="str">
        <f t="shared" si="6"/>
        <v/>
      </c>
      <c r="H379" s="45"/>
      <c r="I379" s="45"/>
      <c r="J379" s="44"/>
      <c r="K379" s="99" t="str">
        <f>IF($J379="","",VLOOKUP($J379,'Bảng tổng hợp'!$C$11:$Q$20000,2,0))</f>
        <v/>
      </c>
      <c r="L379" s="101" t="str">
        <f>IF($J379="","",VLOOKUP($J379,'Bảng tổng hợp'!$C$11:$Q$20000,3,0))</f>
        <v/>
      </c>
      <c r="M379" s="51"/>
      <c r="N379" s="102">
        <f t="shared" si="3"/>
        <v>0</v>
      </c>
      <c r="O379" s="103"/>
      <c r="P379" s="104" t="str">
        <f>IF($J379="","",VLOOKUP($J379,'Bảng tổng hợp'!$C$11:$M$20000,10,0))</f>
        <v/>
      </c>
      <c r="Q379" s="105" t="str">
        <f>IF($J379="","",VLOOKUP($J379,'Bảng tổng hợp'!$C$11:$M$20000,11,0))</f>
        <v/>
      </c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ht="18.75" customHeight="1">
      <c r="A380" s="44"/>
      <c r="B380" s="110"/>
      <c r="C380" s="98"/>
      <c r="D380" s="98"/>
      <c r="E380" s="99" t="str">
        <f t="shared" si="4"/>
        <v/>
      </c>
      <c r="F380" s="99" t="str">
        <f t="shared" si="5"/>
        <v/>
      </c>
      <c r="G380" s="99" t="str">
        <f t="shared" si="6"/>
        <v/>
      </c>
      <c r="H380" s="45"/>
      <c r="I380" s="45"/>
      <c r="J380" s="44"/>
      <c r="K380" s="99" t="str">
        <f>IF($J380="","",VLOOKUP($J380,'Bảng tổng hợp'!$C$11:$Q$20000,2,0))</f>
        <v/>
      </c>
      <c r="L380" s="101" t="str">
        <f>IF($J380="","",VLOOKUP($J380,'Bảng tổng hợp'!$C$11:$Q$20000,3,0))</f>
        <v/>
      </c>
      <c r="M380" s="51"/>
      <c r="N380" s="102">
        <f t="shared" si="3"/>
        <v>0</v>
      </c>
      <c r="O380" s="103"/>
      <c r="P380" s="104" t="str">
        <f>IF($J380="","",VLOOKUP($J380,'Bảng tổng hợp'!$C$11:$M$20000,10,0))</f>
        <v/>
      </c>
      <c r="Q380" s="105" t="str">
        <f>IF($J380="","",VLOOKUP($J380,'Bảng tổng hợp'!$C$11:$M$20000,11,0))</f>
        <v/>
      </c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ht="18.75" customHeight="1">
      <c r="A381" s="44"/>
      <c r="B381" s="110"/>
      <c r="C381" s="98"/>
      <c r="D381" s="98"/>
      <c r="E381" s="99" t="str">
        <f t="shared" si="4"/>
        <v/>
      </c>
      <c r="F381" s="99" t="str">
        <f t="shared" si="5"/>
        <v/>
      </c>
      <c r="G381" s="99" t="str">
        <f t="shared" si="6"/>
        <v/>
      </c>
      <c r="H381" s="45"/>
      <c r="I381" s="45"/>
      <c r="J381" s="44"/>
      <c r="K381" s="99" t="str">
        <f>IF($J381="","",VLOOKUP($J381,'Bảng tổng hợp'!$C$11:$Q$20000,2,0))</f>
        <v/>
      </c>
      <c r="L381" s="101" t="str">
        <f>IF($J381="","",VLOOKUP($J381,'Bảng tổng hợp'!$C$11:$Q$20000,3,0))</f>
        <v/>
      </c>
      <c r="M381" s="51"/>
      <c r="N381" s="102">
        <f t="shared" si="3"/>
        <v>0</v>
      </c>
      <c r="O381" s="103"/>
      <c r="P381" s="104" t="str">
        <f>IF($J381="","",VLOOKUP($J381,'Bảng tổng hợp'!$C$11:$M$20000,10,0))</f>
        <v/>
      </c>
      <c r="Q381" s="105" t="str">
        <f>IF($J381="","",VLOOKUP($J381,'Bảng tổng hợp'!$C$11:$M$20000,11,0))</f>
        <v/>
      </c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ht="18.75" customHeight="1">
      <c r="A382" s="44"/>
      <c r="B382" s="110"/>
      <c r="C382" s="98"/>
      <c r="D382" s="98"/>
      <c r="E382" s="99" t="str">
        <f t="shared" si="4"/>
        <v/>
      </c>
      <c r="F382" s="99" t="str">
        <f t="shared" si="5"/>
        <v/>
      </c>
      <c r="G382" s="99" t="str">
        <f t="shared" si="6"/>
        <v/>
      </c>
      <c r="H382" s="45"/>
      <c r="I382" s="45"/>
      <c r="J382" s="44"/>
      <c r="K382" s="99" t="str">
        <f>IF($J382="","",VLOOKUP($J382,'Bảng tổng hợp'!$C$11:$Q$20000,2,0))</f>
        <v/>
      </c>
      <c r="L382" s="101" t="str">
        <f>IF($J382="","",VLOOKUP($J382,'Bảng tổng hợp'!$C$11:$Q$20000,3,0))</f>
        <v/>
      </c>
      <c r="M382" s="51"/>
      <c r="N382" s="102">
        <f t="shared" si="3"/>
        <v>0</v>
      </c>
      <c r="O382" s="103"/>
      <c r="P382" s="104" t="str">
        <f>IF($J382="","",VLOOKUP($J382,'Bảng tổng hợp'!$C$11:$M$20000,10,0))</f>
        <v/>
      </c>
      <c r="Q382" s="105" t="str">
        <f>IF($J382="","",VLOOKUP($J382,'Bảng tổng hợp'!$C$11:$M$20000,11,0))</f>
        <v/>
      </c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ht="18.75" customHeight="1">
      <c r="A383" s="44"/>
      <c r="B383" s="110"/>
      <c r="C383" s="98"/>
      <c r="D383" s="98"/>
      <c r="E383" s="99" t="str">
        <f t="shared" si="4"/>
        <v/>
      </c>
      <c r="F383" s="99" t="str">
        <f t="shared" si="5"/>
        <v/>
      </c>
      <c r="G383" s="99" t="str">
        <f t="shared" si="6"/>
        <v/>
      </c>
      <c r="H383" s="45"/>
      <c r="I383" s="45"/>
      <c r="J383" s="44"/>
      <c r="K383" s="99" t="str">
        <f>IF($J383="","",VLOOKUP($J383,'Bảng tổng hợp'!$C$11:$Q$20000,2,0))</f>
        <v/>
      </c>
      <c r="L383" s="101" t="str">
        <f>IF($J383="","",VLOOKUP($J383,'Bảng tổng hợp'!$C$11:$Q$20000,3,0))</f>
        <v/>
      </c>
      <c r="M383" s="51"/>
      <c r="N383" s="102">
        <f t="shared" si="3"/>
        <v>0</v>
      </c>
      <c r="O383" s="103"/>
      <c r="P383" s="104" t="str">
        <f>IF($J383="","",VLOOKUP($J383,'Bảng tổng hợp'!$C$11:$M$20000,10,0))</f>
        <v/>
      </c>
      <c r="Q383" s="105" t="str">
        <f>IF($J383="","",VLOOKUP($J383,'Bảng tổng hợp'!$C$11:$M$20000,11,0))</f>
        <v/>
      </c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ht="18.75" customHeight="1">
      <c r="A384" s="44"/>
      <c r="B384" s="110"/>
      <c r="C384" s="98"/>
      <c r="D384" s="98"/>
      <c r="E384" s="99" t="str">
        <f t="shared" si="4"/>
        <v/>
      </c>
      <c r="F384" s="99" t="str">
        <f t="shared" si="5"/>
        <v/>
      </c>
      <c r="G384" s="99" t="str">
        <f t="shared" si="6"/>
        <v/>
      </c>
      <c r="H384" s="45"/>
      <c r="I384" s="45"/>
      <c r="J384" s="44"/>
      <c r="K384" s="99" t="str">
        <f>IF($J384="","",VLOOKUP($J384,'Bảng tổng hợp'!$C$11:$Q$20000,2,0))</f>
        <v/>
      </c>
      <c r="L384" s="101" t="str">
        <f>IF($J384="","",VLOOKUP($J384,'Bảng tổng hợp'!$C$11:$Q$20000,3,0))</f>
        <v/>
      </c>
      <c r="M384" s="51"/>
      <c r="N384" s="102">
        <f t="shared" si="3"/>
        <v>0</v>
      </c>
      <c r="O384" s="103"/>
      <c r="P384" s="104" t="str">
        <f>IF($J384="","",VLOOKUP($J384,'Bảng tổng hợp'!$C$11:$M$20000,10,0))</f>
        <v/>
      </c>
      <c r="Q384" s="105" t="str">
        <f>IF($J384="","",VLOOKUP($J384,'Bảng tổng hợp'!$C$11:$M$20000,11,0))</f>
        <v/>
      </c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ht="18.75" customHeight="1">
      <c r="A385" s="44"/>
      <c r="B385" s="110"/>
      <c r="C385" s="98"/>
      <c r="D385" s="98"/>
      <c r="E385" s="99" t="str">
        <f t="shared" si="4"/>
        <v/>
      </c>
      <c r="F385" s="99" t="str">
        <f t="shared" si="5"/>
        <v/>
      </c>
      <c r="G385" s="99" t="str">
        <f t="shared" si="6"/>
        <v/>
      </c>
      <c r="H385" s="45"/>
      <c r="I385" s="45"/>
      <c r="J385" s="44"/>
      <c r="K385" s="99" t="str">
        <f>IF($J385="","",VLOOKUP($J385,'Bảng tổng hợp'!$C$11:$Q$20000,2,0))</f>
        <v/>
      </c>
      <c r="L385" s="101" t="str">
        <f>IF($J385="","",VLOOKUP($J385,'Bảng tổng hợp'!$C$11:$Q$20000,3,0))</f>
        <v/>
      </c>
      <c r="M385" s="51"/>
      <c r="N385" s="102">
        <f t="shared" si="3"/>
        <v>0</v>
      </c>
      <c r="O385" s="103"/>
      <c r="P385" s="104" t="str">
        <f>IF($J385="","",VLOOKUP($J385,'Bảng tổng hợp'!$C$11:$M$20000,10,0))</f>
        <v/>
      </c>
      <c r="Q385" s="105" t="str">
        <f>IF($J385="","",VLOOKUP($J385,'Bảng tổng hợp'!$C$11:$M$20000,11,0))</f>
        <v/>
      </c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ht="18.75" customHeight="1">
      <c r="A386" s="44"/>
      <c r="B386" s="110"/>
      <c r="C386" s="98"/>
      <c r="D386" s="98"/>
      <c r="E386" s="99" t="str">
        <f t="shared" si="4"/>
        <v/>
      </c>
      <c r="F386" s="99" t="str">
        <f t="shared" si="5"/>
        <v/>
      </c>
      <c r="G386" s="99" t="str">
        <f t="shared" si="6"/>
        <v/>
      </c>
      <c r="H386" s="45"/>
      <c r="I386" s="45"/>
      <c r="J386" s="44"/>
      <c r="K386" s="99" t="str">
        <f>IF($J386="","",VLOOKUP($J386,'Bảng tổng hợp'!$C$11:$Q$20000,2,0))</f>
        <v/>
      </c>
      <c r="L386" s="101" t="str">
        <f>IF($J386="","",VLOOKUP($J386,'Bảng tổng hợp'!$C$11:$Q$20000,3,0))</f>
        <v/>
      </c>
      <c r="M386" s="51"/>
      <c r="N386" s="102">
        <f t="shared" si="3"/>
        <v>0</v>
      </c>
      <c r="O386" s="103"/>
      <c r="P386" s="104" t="str">
        <f>IF($J386="","",VLOOKUP($J386,'Bảng tổng hợp'!$C$11:$M$20000,10,0))</f>
        <v/>
      </c>
      <c r="Q386" s="105" t="str">
        <f>IF($J386="","",VLOOKUP($J386,'Bảng tổng hợp'!$C$11:$M$20000,11,0))</f>
        <v/>
      </c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ht="18.75" customHeight="1">
      <c r="A387" s="44"/>
      <c r="B387" s="110"/>
      <c r="C387" s="98"/>
      <c r="D387" s="98"/>
      <c r="E387" s="99" t="str">
        <f t="shared" si="4"/>
        <v/>
      </c>
      <c r="F387" s="99" t="str">
        <f t="shared" si="5"/>
        <v/>
      </c>
      <c r="G387" s="99" t="str">
        <f t="shared" si="6"/>
        <v/>
      </c>
      <c r="H387" s="45"/>
      <c r="I387" s="45"/>
      <c r="J387" s="44"/>
      <c r="K387" s="99" t="str">
        <f>IF($J387="","",VLOOKUP($J387,'Bảng tổng hợp'!$C$11:$Q$20000,2,0))</f>
        <v/>
      </c>
      <c r="L387" s="101" t="str">
        <f>IF($J387="","",VLOOKUP($J387,'Bảng tổng hợp'!$C$11:$Q$20000,3,0))</f>
        <v/>
      </c>
      <c r="M387" s="51"/>
      <c r="N387" s="102">
        <f t="shared" si="3"/>
        <v>0</v>
      </c>
      <c r="O387" s="103"/>
      <c r="P387" s="104" t="str">
        <f>IF($J387="","",VLOOKUP($J387,'Bảng tổng hợp'!$C$11:$M$20000,10,0))</f>
        <v/>
      </c>
      <c r="Q387" s="105" t="str">
        <f>IF($J387="","",VLOOKUP($J387,'Bảng tổng hợp'!$C$11:$M$20000,11,0))</f>
        <v/>
      </c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ht="18.75" customHeight="1">
      <c r="A388" s="44"/>
      <c r="B388" s="110"/>
      <c r="C388" s="98"/>
      <c r="D388" s="98"/>
      <c r="E388" s="99" t="str">
        <f t="shared" si="4"/>
        <v/>
      </c>
      <c r="F388" s="99" t="str">
        <f t="shared" si="5"/>
        <v/>
      </c>
      <c r="G388" s="99" t="str">
        <f t="shared" si="6"/>
        <v/>
      </c>
      <c r="H388" s="45"/>
      <c r="I388" s="45"/>
      <c r="J388" s="44"/>
      <c r="K388" s="99" t="str">
        <f>IF($J388="","",VLOOKUP($J388,'Bảng tổng hợp'!$C$11:$Q$20000,2,0))</f>
        <v/>
      </c>
      <c r="L388" s="101" t="str">
        <f>IF($J388="","",VLOOKUP($J388,'Bảng tổng hợp'!$C$11:$Q$20000,3,0))</f>
        <v/>
      </c>
      <c r="M388" s="51"/>
      <c r="N388" s="102">
        <f t="shared" si="3"/>
        <v>0</v>
      </c>
      <c r="O388" s="103"/>
      <c r="P388" s="104" t="str">
        <f>IF($J388="","",VLOOKUP($J388,'Bảng tổng hợp'!$C$11:$M$20000,10,0))</f>
        <v/>
      </c>
      <c r="Q388" s="105" t="str">
        <f>IF($J388="","",VLOOKUP($J388,'Bảng tổng hợp'!$C$11:$M$20000,11,0))</f>
        <v/>
      </c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ht="18.75" customHeight="1">
      <c r="A389" s="44"/>
      <c r="B389" s="110"/>
      <c r="C389" s="98"/>
      <c r="D389" s="98"/>
      <c r="E389" s="99" t="str">
        <f t="shared" si="4"/>
        <v/>
      </c>
      <c r="F389" s="99" t="str">
        <f t="shared" si="5"/>
        <v/>
      </c>
      <c r="G389" s="99" t="str">
        <f t="shared" si="6"/>
        <v/>
      </c>
      <c r="H389" s="45"/>
      <c r="I389" s="45"/>
      <c r="J389" s="44"/>
      <c r="K389" s="99" t="str">
        <f>IF($J389="","",VLOOKUP($J389,'Bảng tổng hợp'!$C$11:$Q$20000,2,0))</f>
        <v/>
      </c>
      <c r="L389" s="101" t="str">
        <f>IF($J389="","",VLOOKUP($J389,'Bảng tổng hợp'!$C$11:$Q$20000,3,0))</f>
        <v/>
      </c>
      <c r="M389" s="51"/>
      <c r="N389" s="102">
        <f t="shared" si="3"/>
        <v>0</v>
      </c>
      <c r="O389" s="103"/>
      <c r="P389" s="104" t="str">
        <f>IF($J389="","",VLOOKUP($J389,'Bảng tổng hợp'!$C$11:$M$20000,10,0))</f>
        <v/>
      </c>
      <c r="Q389" s="105" t="str">
        <f>IF($J389="","",VLOOKUP($J389,'Bảng tổng hợp'!$C$11:$M$20000,11,0))</f>
        <v/>
      </c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ht="18.75" customHeight="1">
      <c r="A390" s="44"/>
      <c r="B390" s="110"/>
      <c r="C390" s="98"/>
      <c r="D390" s="98"/>
      <c r="E390" s="99" t="str">
        <f t="shared" si="4"/>
        <v/>
      </c>
      <c r="F390" s="99" t="str">
        <f t="shared" si="5"/>
        <v/>
      </c>
      <c r="G390" s="99" t="str">
        <f t="shared" si="6"/>
        <v/>
      </c>
      <c r="H390" s="45"/>
      <c r="I390" s="45"/>
      <c r="J390" s="44"/>
      <c r="K390" s="99" t="str">
        <f>IF($J390="","",VLOOKUP($J390,'Bảng tổng hợp'!$C$11:$Q$20000,2,0))</f>
        <v/>
      </c>
      <c r="L390" s="101" t="str">
        <f>IF($J390="","",VLOOKUP($J390,'Bảng tổng hợp'!$C$11:$Q$20000,3,0))</f>
        <v/>
      </c>
      <c r="M390" s="51"/>
      <c r="N390" s="102">
        <f t="shared" si="3"/>
        <v>0</v>
      </c>
      <c r="O390" s="103"/>
      <c r="P390" s="104" t="str">
        <f>IF($J390="","",VLOOKUP($J390,'Bảng tổng hợp'!$C$11:$M$20000,10,0))</f>
        <v/>
      </c>
      <c r="Q390" s="105" t="str">
        <f>IF($J390="","",VLOOKUP($J390,'Bảng tổng hợp'!$C$11:$M$20000,11,0))</f>
        <v/>
      </c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ht="18.75" customHeight="1">
      <c r="A391" s="44"/>
      <c r="B391" s="110"/>
      <c r="C391" s="98"/>
      <c r="D391" s="98"/>
      <c r="E391" s="99" t="str">
        <f t="shared" si="4"/>
        <v/>
      </c>
      <c r="F391" s="99" t="str">
        <f t="shared" si="5"/>
        <v/>
      </c>
      <c r="G391" s="99" t="str">
        <f t="shared" si="6"/>
        <v/>
      </c>
      <c r="H391" s="45"/>
      <c r="I391" s="45"/>
      <c r="J391" s="44"/>
      <c r="K391" s="99" t="str">
        <f>IF($J391="","",VLOOKUP($J391,'Bảng tổng hợp'!$C$11:$Q$20000,2,0))</f>
        <v/>
      </c>
      <c r="L391" s="101" t="str">
        <f>IF($J391="","",VLOOKUP($J391,'Bảng tổng hợp'!$C$11:$Q$20000,3,0))</f>
        <v/>
      </c>
      <c r="M391" s="51"/>
      <c r="N391" s="102">
        <f t="shared" si="3"/>
        <v>0</v>
      </c>
      <c r="O391" s="103"/>
      <c r="P391" s="104" t="str">
        <f>IF($J391="","",VLOOKUP($J391,'Bảng tổng hợp'!$C$11:$M$20000,10,0))</f>
        <v/>
      </c>
      <c r="Q391" s="105" t="str">
        <f>IF($J391="","",VLOOKUP($J391,'Bảng tổng hợp'!$C$11:$M$20000,11,0))</f>
        <v/>
      </c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ht="18.75" customHeight="1">
      <c r="A392" s="44"/>
      <c r="B392" s="110"/>
      <c r="C392" s="98"/>
      <c r="D392" s="98"/>
      <c r="E392" s="99" t="str">
        <f t="shared" si="4"/>
        <v/>
      </c>
      <c r="F392" s="99" t="str">
        <f t="shared" si="5"/>
        <v/>
      </c>
      <c r="G392" s="99" t="str">
        <f t="shared" si="6"/>
        <v/>
      </c>
      <c r="H392" s="45"/>
      <c r="I392" s="45"/>
      <c r="J392" s="44"/>
      <c r="K392" s="99" t="str">
        <f>IF($J392="","",VLOOKUP($J392,'Bảng tổng hợp'!$C$11:$Q$20000,2,0))</f>
        <v/>
      </c>
      <c r="L392" s="101" t="str">
        <f>IF($J392="","",VLOOKUP($J392,'Bảng tổng hợp'!$C$11:$Q$20000,3,0))</f>
        <v/>
      </c>
      <c r="M392" s="51"/>
      <c r="N392" s="102">
        <f t="shared" si="3"/>
        <v>0</v>
      </c>
      <c r="O392" s="103"/>
      <c r="P392" s="104" t="str">
        <f>IF($J392="","",VLOOKUP($J392,'Bảng tổng hợp'!$C$11:$M$20000,10,0))</f>
        <v/>
      </c>
      <c r="Q392" s="105" t="str">
        <f>IF($J392="","",VLOOKUP($J392,'Bảng tổng hợp'!$C$11:$M$20000,11,0))</f>
        <v/>
      </c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ht="18.75" customHeight="1">
      <c r="A393" s="44"/>
      <c r="B393" s="110"/>
      <c r="C393" s="98"/>
      <c r="D393" s="98"/>
      <c r="E393" s="99" t="str">
        <f t="shared" si="4"/>
        <v/>
      </c>
      <c r="F393" s="99" t="str">
        <f t="shared" si="5"/>
        <v/>
      </c>
      <c r="G393" s="99" t="str">
        <f t="shared" si="6"/>
        <v/>
      </c>
      <c r="H393" s="45"/>
      <c r="I393" s="45"/>
      <c r="J393" s="44"/>
      <c r="K393" s="99" t="str">
        <f>IF($J393="","",VLOOKUP($J393,'Bảng tổng hợp'!$C$11:$Q$20000,2,0))</f>
        <v/>
      </c>
      <c r="L393" s="101" t="str">
        <f>IF($J393="","",VLOOKUP($J393,'Bảng tổng hợp'!$C$11:$Q$20000,3,0))</f>
        <v/>
      </c>
      <c r="M393" s="51"/>
      <c r="N393" s="102">
        <f t="shared" si="3"/>
        <v>0</v>
      </c>
      <c r="O393" s="103"/>
      <c r="P393" s="104" t="str">
        <f>IF($J393="","",VLOOKUP($J393,'Bảng tổng hợp'!$C$11:$M$20000,10,0))</f>
        <v/>
      </c>
      <c r="Q393" s="105" t="str">
        <f>IF($J393="","",VLOOKUP($J393,'Bảng tổng hợp'!$C$11:$M$20000,11,0))</f>
        <v/>
      </c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ht="18.75" customHeight="1">
      <c r="A394" s="44"/>
      <c r="B394" s="110"/>
      <c r="C394" s="98"/>
      <c r="D394" s="98"/>
      <c r="E394" s="99" t="str">
        <f t="shared" si="4"/>
        <v/>
      </c>
      <c r="F394" s="99" t="str">
        <f t="shared" si="5"/>
        <v/>
      </c>
      <c r="G394" s="99" t="str">
        <f t="shared" si="6"/>
        <v/>
      </c>
      <c r="H394" s="45"/>
      <c r="I394" s="45"/>
      <c r="J394" s="44"/>
      <c r="K394" s="99" t="str">
        <f>IF($J394="","",VLOOKUP($J394,'Bảng tổng hợp'!$C$11:$Q$20000,2,0))</f>
        <v/>
      </c>
      <c r="L394" s="101" t="str">
        <f>IF($J394="","",VLOOKUP($J394,'Bảng tổng hợp'!$C$11:$Q$20000,3,0))</f>
        <v/>
      </c>
      <c r="M394" s="51"/>
      <c r="N394" s="102">
        <f t="shared" si="3"/>
        <v>0</v>
      </c>
      <c r="O394" s="103"/>
      <c r="P394" s="104" t="str">
        <f>IF($J394="","",VLOOKUP($J394,'Bảng tổng hợp'!$C$11:$M$20000,10,0))</f>
        <v/>
      </c>
      <c r="Q394" s="105" t="str">
        <f>IF($J394="","",VLOOKUP($J394,'Bảng tổng hợp'!$C$11:$M$20000,11,0))</f>
        <v/>
      </c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ht="18.75" customHeight="1">
      <c r="A395" s="44"/>
      <c r="B395" s="110"/>
      <c r="C395" s="98"/>
      <c r="D395" s="98"/>
      <c r="E395" s="99" t="str">
        <f t="shared" si="4"/>
        <v/>
      </c>
      <c r="F395" s="99" t="str">
        <f t="shared" si="5"/>
        <v/>
      </c>
      <c r="G395" s="99" t="str">
        <f t="shared" si="6"/>
        <v/>
      </c>
      <c r="H395" s="45"/>
      <c r="I395" s="45"/>
      <c r="J395" s="44"/>
      <c r="K395" s="99" t="str">
        <f>IF($J395="","",VLOOKUP($J395,'Bảng tổng hợp'!$C$11:$Q$20000,2,0))</f>
        <v/>
      </c>
      <c r="L395" s="101" t="str">
        <f>IF($J395="","",VLOOKUP($J395,'Bảng tổng hợp'!$C$11:$Q$20000,3,0))</f>
        <v/>
      </c>
      <c r="M395" s="51"/>
      <c r="N395" s="102">
        <f t="shared" si="3"/>
        <v>0</v>
      </c>
      <c r="O395" s="103"/>
      <c r="P395" s="104" t="str">
        <f>IF($J395="","",VLOOKUP($J395,'Bảng tổng hợp'!$C$11:$M$20000,10,0))</f>
        <v/>
      </c>
      <c r="Q395" s="105" t="str">
        <f>IF($J395="","",VLOOKUP($J395,'Bảng tổng hợp'!$C$11:$M$20000,11,0))</f>
        <v/>
      </c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ht="18.75" customHeight="1">
      <c r="A396" s="44"/>
      <c r="B396" s="110"/>
      <c r="C396" s="98"/>
      <c r="D396" s="98"/>
      <c r="E396" s="99" t="str">
        <f t="shared" si="4"/>
        <v/>
      </c>
      <c r="F396" s="99" t="str">
        <f t="shared" si="5"/>
        <v/>
      </c>
      <c r="G396" s="99" t="str">
        <f t="shared" si="6"/>
        <v/>
      </c>
      <c r="H396" s="45"/>
      <c r="I396" s="45"/>
      <c r="J396" s="44"/>
      <c r="K396" s="99" t="str">
        <f>IF($J396="","",VLOOKUP($J396,'Bảng tổng hợp'!$C$11:$Q$20000,2,0))</f>
        <v/>
      </c>
      <c r="L396" s="101" t="str">
        <f>IF($J396="","",VLOOKUP($J396,'Bảng tổng hợp'!$C$11:$Q$20000,3,0))</f>
        <v/>
      </c>
      <c r="M396" s="51"/>
      <c r="N396" s="102">
        <f t="shared" si="3"/>
        <v>0</v>
      </c>
      <c r="O396" s="103"/>
      <c r="P396" s="104" t="str">
        <f>IF($J396="","",VLOOKUP($J396,'Bảng tổng hợp'!$C$11:$M$20000,10,0))</f>
        <v/>
      </c>
      <c r="Q396" s="105" t="str">
        <f>IF($J396="","",VLOOKUP($J396,'Bảng tổng hợp'!$C$11:$M$20000,11,0))</f>
        <v/>
      </c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ht="18.75" customHeight="1">
      <c r="A397" s="44"/>
      <c r="B397" s="110"/>
      <c r="C397" s="98"/>
      <c r="D397" s="98"/>
      <c r="E397" s="99" t="str">
        <f t="shared" si="4"/>
        <v/>
      </c>
      <c r="F397" s="99" t="str">
        <f t="shared" si="5"/>
        <v/>
      </c>
      <c r="G397" s="99" t="str">
        <f t="shared" si="6"/>
        <v/>
      </c>
      <c r="H397" s="45"/>
      <c r="I397" s="45"/>
      <c r="J397" s="44"/>
      <c r="K397" s="99" t="str">
        <f>IF($J397="","",VLOOKUP($J397,'Bảng tổng hợp'!$C$11:$Q$20000,2,0))</f>
        <v/>
      </c>
      <c r="L397" s="101" t="str">
        <f>IF($J397="","",VLOOKUP($J397,'Bảng tổng hợp'!$C$11:$Q$20000,3,0))</f>
        <v/>
      </c>
      <c r="M397" s="51"/>
      <c r="N397" s="102">
        <f t="shared" si="3"/>
        <v>0</v>
      </c>
      <c r="O397" s="103"/>
      <c r="P397" s="104" t="str">
        <f>IF($J397="","",VLOOKUP($J397,'Bảng tổng hợp'!$C$11:$M$20000,10,0))</f>
        <v/>
      </c>
      <c r="Q397" s="105" t="str">
        <f>IF($J397="","",VLOOKUP($J397,'Bảng tổng hợp'!$C$11:$M$20000,11,0))</f>
        <v/>
      </c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ht="18.75" customHeight="1">
      <c r="A398" s="44"/>
      <c r="B398" s="110"/>
      <c r="C398" s="98"/>
      <c r="D398" s="98"/>
      <c r="E398" s="99" t="str">
        <f t="shared" si="4"/>
        <v/>
      </c>
      <c r="F398" s="99" t="str">
        <f t="shared" si="5"/>
        <v/>
      </c>
      <c r="G398" s="99" t="str">
        <f t="shared" si="6"/>
        <v/>
      </c>
      <c r="H398" s="45"/>
      <c r="I398" s="45"/>
      <c r="J398" s="44"/>
      <c r="K398" s="99" t="str">
        <f>IF($J398="","",VLOOKUP($J398,'Bảng tổng hợp'!$C$11:$Q$20000,2,0))</f>
        <v/>
      </c>
      <c r="L398" s="101" t="str">
        <f>IF($J398="","",VLOOKUP($J398,'Bảng tổng hợp'!$C$11:$Q$20000,3,0))</f>
        <v/>
      </c>
      <c r="M398" s="51"/>
      <c r="N398" s="102">
        <f t="shared" si="3"/>
        <v>0</v>
      </c>
      <c r="O398" s="103"/>
      <c r="P398" s="104" t="str">
        <f>IF($J398="","",VLOOKUP($J398,'Bảng tổng hợp'!$C$11:$M$20000,10,0))</f>
        <v/>
      </c>
      <c r="Q398" s="105" t="str">
        <f>IF($J398="","",VLOOKUP($J398,'Bảng tổng hợp'!$C$11:$M$20000,11,0))</f>
        <v/>
      </c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ht="18.75" customHeight="1">
      <c r="A399" s="44"/>
      <c r="B399" s="110"/>
      <c r="C399" s="98"/>
      <c r="D399" s="98"/>
      <c r="E399" s="99" t="str">
        <f t="shared" si="4"/>
        <v/>
      </c>
      <c r="F399" s="99" t="str">
        <f t="shared" si="5"/>
        <v/>
      </c>
      <c r="G399" s="99" t="str">
        <f t="shared" si="6"/>
        <v/>
      </c>
      <c r="H399" s="45"/>
      <c r="I399" s="45"/>
      <c r="J399" s="44"/>
      <c r="K399" s="99" t="str">
        <f>IF($J399="","",VLOOKUP($J399,'Bảng tổng hợp'!$C$11:$Q$20000,2,0))</f>
        <v/>
      </c>
      <c r="L399" s="101" t="str">
        <f>IF($J399="","",VLOOKUP($J399,'Bảng tổng hợp'!$C$11:$Q$20000,3,0))</f>
        <v/>
      </c>
      <c r="M399" s="51"/>
      <c r="N399" s="102">
        <f t="shared" si="3"/>
        <v>0</v>
      </c>
      <c r="O399" s="103"/>
      <c r="P399" s="104" t="str">
        <f>IF($J399="","",VLOOKUP($J399,'Bảng tổng hợp'!$C$11:$M$20000,10,0))</f>
        <v/>
      </c>
      <c r="Q399" s="105" t="str">
        <f>IF($J399="","",VLOOKUP($J399,'Bảng tổng hợp'!$C$11:$M$20000,11,0))</f>
        <v/>
      </c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ht="18.75" customHeight="1">
      <c r="A400" s="44"/>
      <c r="B400" s="110"/>
      <c r="C400" s="98"/>
      <c r="D400" s="98"/>
      <c r="E400" s="99" t="str">
        <f t="shared" si="4"/>
        <v/>
      </c>
      <c r="F400" s="99" t="str">
        <f t="shared" si="5"/>
        <v/>
      </c>
      <c r="G400" s="99" t="str">
        <f t="shared" si="6"/>
        <v/>
      </c>
      <c r="H400" s="45"/>
      <c r="I400" s="45"/>
      <c r="J400" s="44"/>
      <c r="K400" s="99" t="str">
        <f>IF($J400="","",VLOOKUP($J400,'Bảng tổng hợp'!$C$11:$Q$20000,2,0))</f>
        <v/>
      </c>
      <c r="L400" s="101" t="str">
        <f>IF($J400="","",VLOOKUP($J400,'Bảng tổng hợp'!$C$11:$Q$20000,3,0))</f>
        <v/>
      </c>
      <c r="M400" s="51"/>
      <c r="N400" s="102">
        <f t="shared" si="3"/>
        <v>0</v>
      </c>
      <c r="O400" s="103"/>
      <c r="P400" s="104" t="str">
        <f>IF($J400="","",VLOOKUP($J400,'Bảng tổng hợp'!$C$11:$M$20000,10,0))</f>
        <v/>
      </c>
      <c r="Q400" s="105" t="str">
        <f>IF($J400="","",VLOOKUP($J400,'Bảng tổng hợp'!$C$11:$M$20000,11,0))</f>
        <v/>
      </c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ht="18.75" customHeight="1">
      <c r="A401" s="44"/>
      <c r="B401" s="110"/>
      <c r="C401" s="98"/>
      <c r="D401" s="98"/>
      <c r="E401" s="99" t="str">
        <f t="shared" si="4"/>
        <v/>
      </c>
      <c r="F401" s="99" t="str">
        <f t="shared" si="5"/>
        <v/>
      </c>
      <c r="G401" s="99" t="str">
        <f t="shared" si="6"/>
        <v/>
      </c>
      <c r="H401" s="45"/>
      <c r="I401" s="45"/>
      <c r="J401" s="44"/>
      <c r="K401" s="99" t="str">
        <f>IF($J401="","",VLOOKUP($J401,'Bảng tổng hợp'!$C$11:$Q$20000,2,0))</f>
        <v/>
      </c>
      <c r="L401" s="101" t="str">
        <f>IF($J401="","",VLOOKUP($J401,'Bảng tổng hợp'!$C$11:$Q$20000,3,0))</f>
        <v/>
      </c>
      <c r="M401" s="51"/>
      <c r="N401" s="102">
        <f t="shared" si="3"/>
        <v>0</v>
      </c>
      <c r="O401" s="103"/>
      <c r="P401" s="104" t="str">
        <f>IF($J401="","",VLOOKUP($J401,'Bảng tổng hợp'!$C$11:$M$20000,10,0))</f>
        <v/>
      </c>
      <c r="Q401" s="105" t="str">
        <f>IF($J401="","",VLOOKUP($J401,'Bảng tổng hợp'!$C$11:$M$20000,11,0))</f>
        <v/>
      </c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ht="18.75" customHeight="1">
      <c r="A402" s="44"/>
      <c r="B402" s="110"/>
      <c r="C402" s="98"/>
      <c r="D402" s="98"/>
      <c r="E402" s="99" t="str">
        <f t="shared" si="4"/>
        <v/>
      </c>
      <c r="F402" s="99" t="str">
        <f t="shared" si="5"/>
        <v/>
      </c>
      <c r="G402" s="99" t="str">
        <f t="shared" si="6"/>
        <v/>
      </c>
      <c r="H402" s="45"/>
      <c r="I402" s="45"/>
      <c r="J402" s="44"/>
      <c r="K402" s="99" t="str">
        <f>IF($J402="","",VLOOKUP($J402,'Bảng tổng hợp'!$C$11:$Q$20000,2,0))</f>
        <v/>
      </c>
      <c r="L402" s="101" t="str">
        <f>IF($J402="","",VLOOKUP($J402,'Bảng tổng hợp'!$C$11:$Q$20000,3,0))</f>
        <v/>
      </c>
      <c r="M402" s="51"/>
      <c r="N402" s="102">
        <f t="shared" si="3"/>
        <v>0</v>
      </c>
      <c r="O402" s="103"/>
      <c r="P402" s="104" t="str">
        <f>IF($J402="","",VLOOKUP($J402,'Bảng tổng hợp'!$C$11:$M$20000,10,0))</f>
        <v/>
      </c>
      <c r="Q402" s="105" t="str">
        <f>IF($J402="","",VLOOKUP($J402,'Bảng tổng hợp'!$C$11:$M$20000,11,0))</f>
        <v/>
      </c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ht="18.75" customHeight="1">
      <c r="A403" s="44"/>
      <c r="B403" s="110"/>
      <c r="C403" s="98"/>
      <c r="D403" s="98"/>
      <c r="E403" s="99" t="str">
        <f t="shared" si="4"/>
        <v/>
      </c>
      <c r="F403" s="99" t="str">
        <f t="shared" si="5"/>
        <v/>
      </c>
      <c r="G403" s="99" t="str">
        <f t="shared" si="6"/>
        <v/>
      </c>
      <c r="H403" s="45"/>
      <c r="I403" s="45"/>
      <c r="J403" s="44"/>
      <c r="K403" s="99" t="str">
        <f>IF($J403="","",VLOOKUP($J403,'Bảng tổng hợp'!$C$11:$Q$20000,2,0))</f>
        <v/>
      </c>
      <c r="L403" s="101" t="str">
        <f>IF($J403="","",VLOOKUP($J403,'Bảng tổng hợp'!$C$11:$Q$20000,3,0))</f>
        <v/>
      </c>
      <c r="M403" s="51"/>
      <c r="N403" s="102">
        <f t="shared" si="3"/>
        <v>0</v>
      </c>
      <c r="O403" s="103"/>
      <c r="P403" s="104" t="str">
        <f>IF($J403="","",VLOOKUP($J403,'Bảng tổng hợp'!$C$11:$M$20000,10,0))</f>
        <v/>
      </c>
      <c r="Q403" s="105" t="str">
        <f>IF($J403="","",VLOOKUP($J403,'Bảng tổng hợp'!$C$11:$M$20000,11,0))</f>
        <v/>
      </c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ht="18.75" customHeight="1">
      <c r="A404" s="44"/>
      <c r="B404" s="110"/>
      <c r="C404" s="98"/>
      <c r="D404" s="98"/>
      <c r="E404" s="99" t="str">
        <f t="shared" si="4"/>
        <v/>
      </c>
      <c r="F404" s="99" t="str">
        <f t="shared" si="5"/>
        <v/>
      </c>
      <c r="G404" s="99" t="str">
        <f t="shared" si="6"/>
        <v/>
      </c>
      <c r="H404" s="45"/>
      <c r="I404" s="45"/>
      <c r="J404" s="44"/>
      <c r="K404" s="99" t="str">
        <f>IF($J404="","",VLOOKUP($J404,'Bảng tổng hợp'!$C$11:$Q$20000,2,0))</f>
        <v/>
      </c>
      <c r="L404" s="101" t="str">
        <f>IF($J404="","",VLOOKUP($J404,'Bảng tổng hợp'!$C$11:$Q$20000,3,0))</f>
        <v/>
      </c>
      <c r="M404" s="51"/>
      <c r="N404" s="102">
        <f t="shared" si="3"/>
        <v>0</v>
      </c>
      <c r="O404" s="103"/>
      <c r="P404" s="104" t="str">
        <f>IF($J404="","",VLOOKUP($J404,'Bảng tổng hợp'!$C$11:$M$20000,10,0))</f>
        <v/>
      </c>
      <c r="Q404" s="105" t="str">
        <f>IF($J404="","",VLOOKUP($J404,'Bảng tổng hợp'!$C$11:$M$20000,11,0))</f>
        <v/>
      </c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ht="18.75" customHeight="1">
      <c r="A405" s="106"/>
      <c r="B405" s="111"/>
      <c r="C405" s="112"/>
      <c r="D405" s="112"/>
      <c r="E405" s="99" t="str">
        <f t="shared" si="4"/>
        <v/>
      </c>
      <c r="F405" s="99" t="str">
        <f t="shared" si="5"/>
        <v/>
      </c>
      <c r="G405" s="99" t="str">
        <f t="shared" si="6"/>
        <v/>
      </c>
      <c r="H405" s="113"/>
      <c r="I405" s="113"/>
      <c r="J405" s="106"/>
      <c r="K405" s="99" t="str">
        <f>IF($J405="","",VLOOKUP($J405,'Bảng tổng hợp'!$C$11:$Q$20000,2,0))</f>
        <v/>
      </c>
      <c r="L405" s="101" t="str">
        <f>IF($J405="","",VLOOKUP($J405,'Bảng tổng hợp'!$C$11:$Q$20000,3,0))</f>
        <v/>
      </c>
      <c r="M405" s="114"/>
      <c r="N405" s="102">
        <f t="shared" si="3"/>
        <v>0</v>
      </c>
      <c r="O405" s="103"/>
      <c r="P405" s="104" t="str">
        <f>IF($J405="","",VLOOKUP($J405,'Bảng tổng hợp'!$C$11:$M$20000,10,0))</f>
        <v/>
      </c>
      <c r="Q405" s="105" t="str">
        <f>IF($J405="","",VLOOKUP($J405,'Bảng tổng hợp'!$C$11:$M$20000,11,0))</f>
        <v/>
      </c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ht="18.75" customHeight="1">
      <c r="A406" s="106"/>
      <c r="B406" s="111"/>
      <c r="C406" s="112"/>
      <c r="D406" s="112"/>
      <c r="E406" s="99" t="str">
        <f t="shared" si="4"/>
        <v/>
      </c>
      <c r="F406" s="99" t="str">
        <f t="shared" si="5"/>
        <v/>
      </c>
      <c r="G406" s="99" t="str">
        <f t="shared" si="6"/>
        <v/>
      </c>
      <c r="H406" s="113"/>
      <c r="I406" s="113"/>
      <c r="J406" s="106"/>
      <c r="K406" s="99" t="str">
        <f>IF($J406="","",VLOOKUP($J406,'Bảng tổng hợp'!$C$11:$Q$20000,2,0))</f>
        <v/>
      </c>
      <c r="L406" s="101" t="str">
        <f>IF($J406="","",VLOOKUP($J406,'Bảng tổng hợp'!$C$11:$Q$20000,3,0))</f>
        <v/>
      </c>
      <c r="M406" s="114"/>
      <c r="N406" s="102">
        <f t="shared" si="3"/>
        <v>0</v>
      </c>
      <c r="O406" s="103"/>
      <c r="P406" s="104" t="str">
        <f>IF($J406="","",VLOOKUP($J406,'Bảng tổng hợp'!$C$11:$M$20000,10,0))</f>
        <v/>
      </c>
      <c r="Q406" s="105" t="str">
        <f>IF($J406="","",VLOOKUP($J406,'Bảng tổng hợp'!$C$11:$M$20000,11,0))</f>
        <v/>
      </c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ht="18.75" customHeight="1">
      <c r="A407" s="106"/>
      <c r="B407" s="111"/>
      <c r="C407" s="112"/>
      <c r="D407" s="112"/>
      <c r="E407" s="99" t="str">
        <f t="shared" si="4"/>
        <v/>
      </c>
      <c r="F407" s="99" t="str">
        <f t="shared" si="5"/>
        <v/>
      </c>
      <c r="G407" s="99" t="str">
        <f t="shared" si="6"/>
        <v/>
      </c>
      <c r="H407" s="113"/>
      <c r="I407" s="113"/>
      <c r="J407" s="106"/>
      <c r="K407" s="99" t="str">
        <f>IF($J407="","",VLOOKUP($J407,'Bảng tổng hợp'!$C$11:$Q$20000,2,0))</f>
        <v/>
      </c>
      <c r="L407" s="101" t="str">
        <f>IF($J407="","",VLOOKUP($J407,'Bảng tổng hợp'!$C$11:$Q$20000,3,0))</f>
        <v/>
      </c>
      <c r="M407" s="114"/>
      <c r="N407" s="102">
        <f t="shared" si="3"/>
        <v>0</v>
      </c>
      <c r="O407" s="103"/>
      <c r="P407" s="104" t="str">
        <f>IF($J407="","",VLOOKUP($J407,'Bảng tổng hợp'!$C$11:$M$20000,10,0))</f>
        <v/>
      </c>
      <c r="Q407" s="105" t="str">
        <f>IF($J407="","",VLOOKUP($J407,'Bảng tổng hợp'!$C$11:$M$20000,11,0))</f>
        <v/>
      </c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ht="18.75" customHeight="1">
      <c r="A408" s="106"/>
      <c r="B408" s="111"/>
      <c r="C408" s="112"/>
      <c r="D408" s="112"/>
      <c r="E408" s="99" t="str">
        <f t="shared" si="4"/>
        <v/>
      </c>
      <c r="F408" s="99" t="str">
        <f t="shared" si="5"/>
        <v/>
      </c>
      <c r="G408" s="99" t="str">
        <f t="shared" si="6"/>
        <v/>
      </c>
      <c r="H408" s="113"/>
      <c r="I408" s="113"/>
      <c r="J408" s="106"/>
      <c r="K408" s="99" t="str">
        <f>IF($J408="","",VLOOKUP($J408,'Bảng tổng hợp'!$C$11:$Q$20000,2,0))</f>
        <v/>
      </c>
      <c r="L408" s="101" t="str">
        <f>IF($J408="","",VLOOKUP($J408,'Bảng tổng hợp'!$C$11:$Q$20000,3,0))</f>
        <v/>
      </c>
      <c r="M408" s="114"/>
      <c r="N408" s="102">
        <f t="shared" si="3"/>
        <v>0</v>
      </c>
      <c r="O408" s="103"/>
      <c r="P408" s="104" t="str">
        <f>IF($J408="","",VLOOKUP($J408,'Bảng tổng hợp'!$C$11:$M$20000,10,0))</f>
        <v/>
      </c>
      <c r="Q408" s="105" t="str">
        <f>IF($J408="","",VLOOKUP($J408,'Bảng tổng hợp'!$C$11:$M$20000,11,0))</f>
        <v/>
      </c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ht="18.75" customHeight="1">
      <c r="A409" s="106"/>
      <c r="B409" s="111"/>
      <c r="C409" s="112"/>
      <c r="D409" s="112"/>
      <c r="E409" s="99" t="str">
        <f t="shared" si="4"/>
        <v/>
      </c>
      <c r="F409" s="99" t="str">
        <f t="shared" si="5"/>
        <v/>
      </c>
      <c r="G409" s="99" t="str">
        <f t="shared" si="6"/>
        <v/>
      </c>
      <c r="H409" s="113"/>
      <c r="I409" s="113"/>
      <c r="J409" s="106"/>
      <c r="K409" s="99" t="str">
        <f>IF($J409="","",VLOOKUP($J409,'Bảng tổng hợp'!$C$11:$Q$20000,2,0))</f>
        <v/>
      </c>
      <c r="L409" s="101" t="str">
        <f>IF($J409="","",VLOOKUP($J409,'Bảng tổng hợp'!$C$11:$Q$20000,3,0))</f>
        <v/>
      </c>
      <c r="M409" s="114"/>
      <c r="N409" s="102">
        <f t="shared" si="3"/>
        <v>0</v>
      </c>
      <c r="O409" s="103"/>
      <c r="P409" s="104" t="str">
        <f>IF($J409="","",VLOOKUP($J409,'Bảng tổng hợp'!$C$11:$M$20000,10,0))</f>
        <v/>
      </c>
      <c r="Q409" s="105" t="str">
        <f>IF($J409="","",VLOOKUP($J409,'Bảng tổng hợp'!$C$11:$M$20000,11,0))</f>
        <v/>
      </c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ht="18.75" customHeight="1">
      <c r="A410" s="106"/>
      <c r="B410" s="111"/>
      <c r="C410" s="112"/>
      <c r="D410" s="112"/>
      <c r="E410" s="99" t="str">
        <f t="shared" si="4"/>
        <v/>
      </c>
      <c r="F410" s="99" t="str">
        <f t="shared" si="5"/>
        <v/>
      </c>
      <c r="G410" s="99" t="str">
        <f t="shared" si="6"/>
        <v/>
      </c>
      <c r="H410" s="113"/>
      <c r="I410" s="113"/>
      <c r="J410" s="106"/>
      <c r="K410" s="99" t="str">
        <f>IF($J410="","",VLOOKUP($J410,'Bảng tổng hợp'!$C$11:$Q$20000,2,0))</f>
        <v/>
      </c>
      <c r="L410" s="101" t="str">
        <f>IF($J410="","",VLOOKUP($J410,'Bảng tổng hợp'!$C$11:$Q$20000,3,0))</f>
        <v/>
      </c>
      <c r="M410" s="114"/>
      <c r="N410" s="102">
        <f t="shared" si="3"/>
        <v>0</v>
      </c>
      <c r="O410" s="103"/>
      <c r="P410" s="104" t="str">
        <f>IF($J410="","",VLOOKUP($J410,'Bảng tổng hợp'!$C$11:$M$20000,10,0))</f>
        <v/>
      </c>
      <c r="Q410" s="105" t="str">
        <f>IF($J410="","",VLOOKUP($J410,'Bảng tổng hợp'!$C$11:$M$20000,11,0))</f>
        <v/>
      </c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ht="18.75" customHeight="1">
      <c r="A411" s="106"/>
      <c r="B411" s="111"/>
      <c r="C411" s="112"/>
      <c r="D411" s="112"/>
      <c r="E411" s="99" t="str">
        <f t="shared" si="4"/>
        <v/>
      </c>
      <c r="F411" s="99" t="str">
        <f t="shared" si="5"/>
        <v/>
      </c>
      <c r="G411" s="99" t="str">
        <f t="shared" si="6"/>
        <v/>
      </c>
      <c r="H411" s="113"/>
      <c r="I411" s="113"/>
      <c r="J411" s="106"/>
      <c r="K411" s="99" t="str">
        <f>IF($J411="","",VLOOKUP($J411,'Bảng tổng hợp'!$C$11:$Q$20000,2,0))</f>
        <v/>
      </c>
      <c r="L411" s="101" t="str">
        <f>IF($J411="","",VLOOKUP($J411,'Bảng tổng hợp'!$C$11:$Q$20000,3,0))</f>
        <v/>
      </c>
      <c r="M411" s="114"/>
      <c r="N411" s="102">
        <f t="shared" si="3"/>
        <v>0</v>
      </c>
      <c r="O411" s="103"/>
      <c r="P411" s="104" t="str">
        <f>IF($J411="","",VLOOKUP($J411,'Bảng tổng hợp'!$C$11:$M$20000,10,0))</f>
        <v/>
      </c>
      <c r="Q411" s="105" t="str">
        <f>IF($J411="","",VLOOKUP($J411,'Bảng tổng hợp'!$C$11:$M$20000,11,0))</f>
        <v/>
      </c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ht="18.75" customHeight="1">
      <c r="A412" s="106"/>
      <c r="B412" s="111"/>
      <c r="C412" s="112"/>
      <c r="D412" s="112"/>
      <c r="E412" s="99" t="str">
        <f t="shared" si="4"/>
        <v/>
      </c>
      <c r="F412" s="99" t="str">
        <f t="shared" si="5"/>
        <v/>
      </c>
      <c r="G412" s="99" t="str">
        <f t="shared" si="6"/>
        <v/>
      </c>
      <c r="H412" s="113"/>
      <c r="I412" s="113"/>
      <c r="J412" s="106"/>
      <c r="K412" s="99" t="str">
        <f>IF($J412="","",VLOOKUP($J412,'Bảng tổng hợp'!$C$11:$Q$20000,2,0))</f>
        <v/>
      </c>
      <c r="L412" s="101" t="str">
        <f>IF($J412="","",VLOOKUP($J412,'Bảng tổng hợp'!$C$11:$Q$20000,3,0))</f>
        <v/>
      </c>
      <c r="M412" s="114"/>
      <c r="N412" s="102">
        <f t="shared" si="3"/>
        <v>0</v>
      </c>
      <c r="O412" s="103"/>
      <c r="P412" s="104" t="str">
        <f>IF($J412="","",VLOOKUP($J412,'Bảng tổng hợp'!$C$11:$M$20000,10,0))</f>
        <v/>
      </c>
      <c r="Q412" s="105" t="str">
        <f>IF($J412="","",VLOOKUP($J412,'Bảng tổng hợp'!$C$11:$M$20000,11,0))</f>
        <v/>
      </c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ht="18.75" customHeight="1">
      <c r="A413" s="106"/>
      <c r="B413" s="111"/>
      <c r="C413" s="112"/>
      <c r="D413" s="112"/>
      <c r="E413" s="99" t="str">
        <f t="shared" si="4"/>
        <v/>
      </c>
      <c r="F413" s="99" t="str">
        <f t="shared" si="5"/>
        <v/>
      </c>
      <c r="G413" s="99" t="str">
        <f t="shared" si="6"/>
        <v/>
      </c>
      <c r="H413" s="113"/>
      <c r="I413" s="113"/>
      <c r="J413" s="106"/>
      <c r="K413" s="99" t="str">
        <f>IF($J413="","",VLOOKUP($J413,'Bảng tổng hợp'!$C$11:$Q$20000,2,0))</f>
        <v/>
      </c>
      <c r="L413" s="101" t="str">
        <f>IF($J413="","",VLOOKUP($J413,'Bảng tổng hợp'!$C$11:$Q$20000,3,0))</f>
        <v/>
      </c>
      <c r="M413" s="114"/>
      <c r="N413" s="102">
        <f t="shared" si="3"/>
        <v>0</v>
      </c>
      <c r="O413" s="103"/>
      <c r="P413" s="104" t="str">
        <f>IF($J413="","",VLOOKUP($J413,'Bảng tổng hợp'!$C$11:$M$20000,10,0))</f>
        <v/>
      </c>
      <c r="Q413" s="105" t="str">
        <f>IF($J413="","",VLOOKUP($J413,'Bảng tổng hợp'!$C$11:$M$20000,11,0))</f>
        <v/>
      </c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ht="18.75" customHeight="1">
      <c r="A414" s="106"/>
      <c r="B414" s="111"/>
      <c r="C414" s="112"/>
      <c r="D414" s="112"/>
      <c r="E414" s="99" t="str">
        <f t="shared" si="4"/>
        <v/>
      </c>
      <c r="F414" s="99" t="str">
        <f t="shared" si="5"/>
        <v/>
      </c>
      <c r="G414" s="99" t="str">
        <f t="shared" si="6"/>
        <v/>
      </c>
      <c r="H414" s="113"/>
      <c r="I414" s="113"/>
      <c r="J414" s="106"/>
      <c r="K414" s="99" t="str">
        <f>IF($J414="","",VLOOKUP($J414,'Bảng tổng hợp'!$C$11:$Q$20000,2,0))</f>
        <v/>
      </c>
      <c r="L414" s="101" t="str">
        <f>IF($J414="","",VLOOKUP($J414,'Bảng tổng hợp'!$C$11:$Q$20000,3,0))</f>
        <v/>
      </c>
      <c r="M414" s="114"/>
      <c r="N414" s="102">
        <f t="shared" si="3"/>
        <v>0</v>
      </c>
      <c r="O414" s="103"/>
      <c r="P414" s="104" t="str">
        <f>IF($J414="","",VLOOKUP($J414,'Bảng tổng hợp'!$C$11:$M$20000,10,0))</f>
        <v/>
      </c>
      <c r="Q414" s="105" t="str">
        <f>IF($J414="","",VLOOKUP($J414,'Bảng tổng hợp'!$C$11:$M$20000,11,0))</f>
        <v/>
      </c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ht="18.75" customHeight="1">
      <c r="A415" s="106"/>
      <c r="B415" s="111"/>
      <c r="C415" s="112"/>
      <c r="D415" s="112"/>
      <c r="E415" s="99" t="str">
        <f t="shared" si="4"/>
        <v/>
      </c>
      <c r="F415" s="99" t="str">
        <f t="shared" si="5"/>
        <v/>
      </c>
      <c r="G415" s="99" t="str">
        <f t="shared" si="6"/>
        <v/>
      </c>
      <c r="H415" s="113"/>
      <c r="I415" s="113"/>
      <c r="J415" s="106"/>
      <c r="K415" s="99" t="str">
        <f>IF($J415="","",VLOOKUP($J415,'Bảng tổng hợp'!$C$11:$Q$20000,2,0))</f>
        <v/>
      </c>
      <c r="L415" s="101" t="str">
        <f>IF($J415="","",VLOOKUP($J415,'Bảng tổng hợp'!$C$11:$Q$20000,3,0))</f>
        <v/>
      </c>
      <c r="M415" s="114"/>
      <c r="N415" s="102">
        <f t="shared" si="3"/>
        <v>0</v>
      </c>
      <c r="O415" s="103"/>
      <c r="P415" s="104" t="str">
        <f>IF($J415="","",VLOOKUP($J415,'Bảng tổng hợp'!$C$11:$M$20000,10,0))</f>
        <v/>
      </c>
      <c r="Q415" s="105" t="str">
        <f>IF($J415="","",VLOOKUP($J415,'Bảng tổng hợp'!$C$11:$M$20000,11,0))</f>
        <v/>
      </c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ht="18.75" customHeight="1">
      <c r="A416" s="106"/>
      <c r="B416" s="111"/>
      <c r="C416" s="112"/>
      <c r="D416" s="112"/>
      <c r="E416" s="99" t="str">
        <f t="shared" si="4"/>
        <v/>
      </c>
      <c r="F416" s="99" t="str">
        <f t="shared" si="5"/>
        <v/>
      </c>
      <c r="G416" s="99" t="str">
        <f t="shared" si="6"/>
        <v/>
      </c>
      <c r="H416" s="113"/>
      <c r="I416" s="113"/>
      <c r="J416" s="106"/>
      <c r="K416" s="99" t="str">
        <f>IF($J416="","",VLOOKUP($J416,'Bảng tổng hợp'!$C$11:$Q$20000,2,0))</f>
        <v/>
      </c>
      <c r="L416" s="101" t="str">
        <f>IF($J416="","",VLOOKUP($J416,'Bảng tổng hợp'!$C$11:$Q$20000,3,0))</f>
        <v/>
      </c>
      <c r="M416" s="114"/>
      <c r="N416" s="102">
        <f t="shared" si="3"/>
        <v>0</v>
      </c>
      <c r="O416" s="103"/>
      <c r="P416" s="104" t="str">
        <f>IF($J416="","",VLOOKUP($J416,'Bảng tổng hợp'!$C$11:$M$20000,10,0))</f>
        <v/>
      </c>
      <c r="Q416" s="105" t="str">
        <f>IF($J416="","",VLOOKUP($J416,'Bảng tổng hợp'!$C$11:$M$20000,11,0))</f>
        <v/>
      </c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ht="18.75" customHeight="1">
      <c r="A417" s="106"/>
      <c r="B417" s="111"/>
      <c r="C417" s="112"/>
      <c r="D417" s="112"/>
      <c r="E417" s="99" t="str">
        <f t="shared" si="4"/>
        <v/>
      </c>
      <c r="F417" s="99" t="str">
        <f t="shared" si="5"/>
        <v/>
      </c>
      <c r="G417" s="99" t="str">
        <f t="shared" si="6"/>
        <v/>
      </c>
      <c r="H417" s="113"/>
      <c r="I417" s="113"/>
      <c r="J417" s="106"/>
      <c r="K417" s="99" t="str">
        <f>IF($J417="","",VLOOKUP($J417,'Bảng tổng hợp'!$C$11:$Q$20000,2,0))</f>
        <v/>
      </c>
      <c r="L417" s="101" t="str">
        <f>IF($J417="","",VLOOKUP($J417,'Bảng tổng hợp'!$C$11:$Q$20000,3,0))</f>
        <v/>
      </c>
      <c r="M417" s="114"/>
      <c r="N417" s="102">
        <f t="shared" si="3"/>
        <v>0</v>
      </c>
      <c r="O417" s="103"/>
      <c r="P417" s="104" t="str">
        <f>IF($J417="","",VLOOKUP($J417,'Bảng tổng hợp'!$C$11:$M$20000,10,0))</f>
        <v/>
      </c>
      <c r="Q417" s="105" t="str">
        <f>IF($J417="","",VLOOKUP($J417,'Bảng tổng hợp'!$C$11:$M$20000,11,0))</f>
        <v/>
      </c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ht="18.75" customHeight="1">
      <c r="A418" s="106"/>
      <c r="B418" s="111"/>
      <c r="C418" s="112"/>
      <c r="D418" s="112"/>
      <c r="E418" s="99" t="str">
        <f t="shared" si="4"/>
        <v/>
      </c>
      <c r="F418" s="99" t="str">
        <f t="shared" si="5"/>
        <v/>
      </c>
      <c r="G418" s="99" t="str">
        <f t="shared" si="6"/>
        <v/>
      </c>
      <c r="H418" s="113"/>
      <c r="I418" s="113"/>
      <c r="J418" s="106"/>
      <c r="K418" s="99" t="str">
        <f>IF($J418="","",VLOOKUP($J418,'Bảng tổng hợp'!$C$11:$Q$20000,2,0))</f>
        <v/>
      </c>
      <c r="L418" s="101" t="str">
        <f>IF($J418="","",VLOOKUP($J418,'Bảng tổng hợp'!$C$11:$Q$20000,3,0))</f>
        <v/>
      </c>
      <c r="M418" s="114"/>
      <c r="N418" s="102">
        <f t="shared" si="3"/>
        <v>0</v>
      </c>
      <c r="O418" s="103"/>
      <c r="P418" s="104" t="str">
        <f>IF($J418="","",VLOOKUP($J418,'Bảng tổng hợp'!$C$11:$M$20000,10,0))</f>
        <v/>
      </c>
      <c r="Q418" s="105" t="str">
        <f>IF($J418="","",VLOOKUP($J418,'Bảng tổng hợp'!$C$11:$M$20000,11,0))</f>
        <v/>
      </c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ht="18.75" customHeight="1">
      <c r="A419" s="106"/>
      <c r="B419" s="111"/>
      <c r="C419" s="112"/>
      <c r="D419" s="112"/>
      <c r="E419" s="99" t="str">
        <f t="shared" si="4"/>
        <v/>
      </c>
      <c r="F419" s="99" t="str">
        <f t="shared" si="5"/>
        <v/>
      </c>
      <c r="G419" s="99" t="str">
        <f t="shared" si="6"/>
        <v/>
      </c>
      <c r="H419" s="113"/>
      <c r="I419" s="113"/>
      <c r="J419" s="106"/>
      <c r="K419" s="99" t="str">
        <f>IF($J419="","",VLOOKUP($J419,'Bảng tổng hợp'!$C$11:$Q$20000,2,0))</f>
        <v/>
      </c>
      <c r="L419" s="101" t="str">
        <f>IF($J419="","",VLOOKUP($J419,'Bảng tổng hợp'!$C$11:$Q$20000,3,0))</f>
        <v/>
      </c>
      <c r="M419" s="114"/>
      <c r="N419" s="102">
        <f t="shared" si="3"/>
        <v>0</v>
      </c>
      <c r="O419" s="103"/>
      <c r="P419" s="104" t="str">
        <f>IF($J419="","",VLOOKUP($J419,'Bảng tổng hợp'!$C$11:$M$20000,10,0))</f>
        <v/>
      </c>
      <c r="Q419" s="105" t="str">
        <f>IF($J419="","",VLOOKUP($J419,'Bảng tổng hợp'!$C$11:$M$20000,11,0))</f>
        <v/>
      </c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ht="18.75" customHeight="1">
      <c r="A420" s="106"/>
      <c r="B420" s="111"/>
      <c r="C420" s="112"/>
      <c r="D420" s="112"/>
      <c r="E420" s="99" t="str">
        <f t="shared" si="4"/>
        <v/>
      </c>
      <c r="F420" s="99" t="str">
        <f t="shared" si="5"/>
        <v/>
      </c>
      <c r="G420" s="99" t="str">
        <f t="shared" si="6"/>
        <v/>
      </c>
      <c r="H420" s="113"/>
      <c r="I420" s="113"/>
      <c r="J420" s="106"/>
      <c r="K420" s="99" t="str">
        <f>IF($J420="","",VLOOKUP($J420,'Bảng tổng hợp'!$C$11:$Q$20000,2,0))</f>
        <v/>
      </c>
      <c r="L420" s="101" t="str">
        <f>IF($J420="","",VLOOKUP($J420,'Bảng tổng hợp'!$C$11:$Q$20000,3,0))</f>
        <v/>
      </c>
      <c r="M420" s="114"/>
      <c r="N420" s="102">
        <f t="shared" si="3"/>
        <v>0</v>
      </c>
      <c r="O420" s="103"/>
      <c r="P420" s="104" t="str">
        <f>IF($J420="","",VLOOKUP($J420,'Bảng tổng hợp'!$C$11:$M$20000,10,0))</f>
        <v/>
      </c>
      <c r="Q420" s="105" t="str">
        <f>IF($J420="","",VLOOKUP($J420,'Bảng tổng hợp'!$C$11:$M$20000,11,0))</f>
        <v/>
      </c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ht="18.75" customHeight="1">
      <c r="A421" s="106"/>
      <c r="B421" s="111"/>
      <c r="C421" s="112"/>
      <c r="D421" s="112"/>
      <c r="E421" s="99" t="str">
        <f t="shared" si="4"/>
        <v/>
      </c>
      <c r="F421" s="99" t="str">
        <f t="shared" si="5"/>
        <v/>
      </c>
      <c r="G421" s="99" t="str">
        <f t="shared" si="6"/>
        <v/>
      </c>
      <c r="H421" s="113"/>
      <c r="I421" s="113"/>
      <c r="J421" s="106"/>
      <c r="K421" s="99" t="str">
        <f>IF($J421="","",VLOOKUP($J421,'Bảng tổng hợp'!$C$11:$Q$20000,2,0))</f>
        <v/>
      </c>
      <c r="L421" s="101" t="str">
        <f>IF($J421="","",VLOOKUP($J421,'Bảng tổng hợp'!$C$11:$Q$20000,3,0))</f>
        <v/>
      </c>
      <c r="M421" s="114"/>
      <c r="N421" s="102">
        <f t="shared" si="3"/>
        <v>0</v>
      </c>
      <c r="O421" s="103"/>
      <c r="P421" s="104" t="str">
        <f>IF($J421="","",VLOOKUP($J421,'Bảng tổng hợp'!$C$11:$M$20000,10,0))</f>
        <v/>
      </c>
      <c r="Q421" s="105" t="str">
        <f>IF($J421="","",VLOOKUP($J421,'Bảng tổng hợp'!$C$11:$M$20000,11,0))</f>
        <v/>
      </c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ht="18.75" customHeight="1">
      <c r="A422" s="106"/>
      <c r="B422" s="111"/>
      <c r="C422" s="112"/>
      <c r="D422" s="112"/>
      <c r="E422" s="99" t="str">
        <f t="shared" si="4"/>
        <v/>
      </c>
      <c r="F422" s="99" t="str">
        <f t="shared" si="5"/>
        <v/>
      </c>
      <c r="G422" s="99" t="str">
        <f t="shared" si="6"/>
        <v/>
      </c>
      <c r="H422" s="113"/>
      <c r="I422" s="113"/>
      <c r="J422" s="106"/>
      <c r="K422" s="99" t="str">
        <f>IF($J422="","",VLOOKUP($J422,'Bảng tổng hợp'!$C$11:$Q$20000,2,0))</f>
        <v/>
      </c>
      <c r="L422" s="101" t="str">
        <f>IF($J422="","",VLOOKUP($J422,'Bảng tổng hợp'!$C$11:$Q$20000,3,0))</f>
        <v/>
      </c>
      <c r="M422" s="114"/>
      <c r="N422" s="102">
        <f t="shared" si="3"/>
        <v>0</v>
      </c>
      <c r="O422" s="103"/>
      <c r="P422" s="104" t="str">
        <f>IF($J422="","",VLOOKUP($J422,'Bảng tổng hợp'!$C$11:$M$20000,10,0))</f>
        <v/>
      </c>
      <c r="Q422" s="105" t="str">
        <f>IF($J422="","",VLOOKUP($J422,'Bảng tổng hợp'!$C$11:$M$20000,11,0))</f>
        <v/>
      </c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ht="18.75" customHeight="1">
      <c r="A423" s="106"/>
      <c r="B423" s="111"/>
      <c r="C423" s="112"/>
      <c r="D423" s="112"/>
      <c r="E423" s="99" t="str">
        <f t="shared" si="4"/>
        <v/>
      </c>
      <c r="F423" s="99" t="str">
        <f t="shared" si="5"/>
        <v/>
      </c>
      <c r="G423" s="99" t="str">
        <f t="shared" si="6"/>
        <v/>
      </c>
      <c r="H423" s="113"/>
      <c r="I423" s="113"/>
      <c r="J423" s="106"/>
      <c r="K423" s="99" t="str">
        <f>IF($J423="","",VLOOKUP($J423,'Bảng tổng hợp'!$C$11:$Q$20000,2,0))</f>
        <v/>
      </c>
      <c r="L423" s="101" t="str">
        <f>IF($J423="","",VLOOKUP($J423,'Bảng tổng hợp'!$C$11:$Q$20000,3,0))</f>
        <v/>
      </c>
      <c r="M423" s="114"/>
      <c r="N423" s="102">
        <f t="shared" si="3"/>
        <v>0</v>
      </c>
      <c r="O423" s="103"/>
      <c r="P423" s="104" t="str">
        <f>IF($J423="","",VLOOKUP($J423,'Bảng tổng hợp'!$C$11:$M$20000,10,0))</f>
        <v/>
      </c>
      <c r="Q423" s="105" t="str">
        <f>IF($J423="","",VLOOKUP($J423,'Bảng tổng hợp'!$C$11:$M$20000,11,0))</f>
        <v/>
      </c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ht="18.75" customHeight="1">
      <c r="A424" s="106"/>
      <c r="B424" s="111"/>
      <c r="C424" s="112"/>
      <c r="D424" s="112"/>
      <c r="E424" s="99" t="str">
        <f t="shared" si="4"/>
        <v/>
      </c>
      <c r="F424" s="99" t="str">
        <f t="shared" si="5"/>
        <v/>
      </c>
      <c r="G424" s="99" t="str">
        <f t="shared" si="6"/>
        <v/>
      </c>
      <c r="H424" s="113"/>
      <c r="I424" s="113"/>
      <c r="J424" s="106"/>
      <c r="K424" s="99" t="str">
        <f>IF($J424="","",VLOOKUP($J424,'Bảng tổng hợp'!$C$11:$Q$20000,2,0))</f>
        <v/>
      </c>
      <c r="L424" s="101" t="str">
        <f>IF($J424="","",VLOOKUP($J424,'Bảng tổng hợp'!$C$11:$Q$20000,3,0))</f>
        <v/>
      </c>
      <c r="M424" s="114"/>
      <c r="N424" s="102">
        <f t="shared" si="3"/>
        <v>0</v>
      </c>
      <c r="O424" s="103"/>
      <c r="P424" s="104" t="str">
        <f>IF($J424="","",VLOOKUP($J424,'Bảng tổng hợp'!$C$11:$M$20000,10,0))</f>
        <v/>
      </c>
      <c r="Q424" s="105" t="str">
        <f>IF($J424="","",VLOOKUP($J424,'Bảng tổng hợp'!$C$11:$M$20000,11,0))</f>
        <v/>
      </c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ht="18.75" customHeight="1">
      <c r="A425" s="106"/>
      <c r="B425" s="111"/>
      <c r="C425" s="112"/>
      <c r="D425" s="112"/>
      <c r="E425" s="99" t="str">
        <f t="shared" si="4"/>
        <v/>
      </c>
      <c r="F425" s="99" t="str">
        <f t="shared" si="5"/>
        <v/>
      </c>
      <c r="G425" s="99" t="str">
        <f t="shared" si="6"/>
        <v/>
      </c>
      <c r="H425" s="113"/>
      <c r="I425" s="113"/>
      <c r="J425" s="106"/>
      <c r="K425" s="99" t="str">
        <f>IF($J425="","",VLOOKUP($J425,'Bảng tổng hợp'!$C$11:$Q$20000,2,0))</f>
        <v/>
      </c>
      <c r="L425" s="101" t="str">
        <f>IF($J425="","",VLOOKUP($J425,'Bảng tổng hợp'!$C$11:$Q$20000,3,0))</f>
        <v/>
      </c>
      <c r="M425" s="114"/>
      <c r="N425" s="102">
        <f t="shared" si="3"/>
        <v>0</v>
      </c>
      <c r="O425" s="103"/>
      <c r="P425" s="104" t="str">
        <f>IF($J425="","",VLOOKUP($J425,'Bảng tổng hợp'!$C$11:$M$20000,10,0))</f>
        <v/>
      </c>
      <c r="Q425" s="105" t="str">
        <f>IF($J425="","",VLOOKUP($J425,'Bảng tổng hợp'!$C$11:$M$20000,11,0))</f>
        <v/>
      </c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ht="18.75" customHeight="1">
      <c r="A426" s="106"/>
      <c r="B426" s="111"/>
      <c r="C426" s="112"/>
      <c r="D426" s="112"/>
      <c r="E426" s="99" t="str">
        <f t="shared" si="4"/>
        <v/>
      </c>
      <c r="F426" s="99" t="str">
        <f t="shared" si="5"/>
        <v/>
      </c>
      <c r="G426" s="99" t="str">
        <f t="shared" si="6"/>
        <v/>
      </c>
      <c r="H426" s="113"/>
      <c r="I426" s="113"/>
      <c r="J426" s="106"/>
      <c r="K426" s="99" t="str">
        <f>IF($J426="","",VLOOKUP($J426,'Bảng tổng hợp'!$C$11:$Q$20000,2,0))</f>
        <v/>
      </c>
      <c r="L426" s="101" t="str">
        <f>IF($J426="","",VLOOKUP($J426,'Bảng tổng hợp'!$C$11:$Q$20000,3,0))</f>
        <v/>
      </c>
      <c r="M426" s="114"/>
      <c r="N426" s="102">
        <f t="shared" si="3"/>
        <v>0</v>
      </c>
      <c r="O426" s="103"/>
      <c r="P426" s="104" t="str">
        <f>IF($J426="","",VLOOKUP($J426,'Bảng tổng hợp'!$C$11:$M$20000,10,0))</f>
        <v/>
      </c>
      <c r="Q426" s="105" t="str">
        <f>IF($J426="","",VLOOKUP($J426,'Bảng tổng hợp'!$C$11:$M$20000,11,0))</f>
        <v/>
      </c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ht="18.75" customHeight="1">
      <c r="A427" s="106"/>
      <c r="B427" s="111"/>
      <c r="C427" s="112"/>
      <c r="D427" s="112"/>
      <c r="E427" s="99" t="str">
        <f t="shared" si="4"/>
        <v/>
      </c>
      <c r="F427" s="99" t="str">
        <f t="shared" si="5"/>
        <v/>
      </c>
      <c r="G427" s="99" t="str">
        <f t="shared" si="6"/>
        <v/>
      </c>
      <c r="H427" s="113"/>
      <c r="I427" s="113"/>
      <c r="J427" s="106"/>
      <c r="K427" s="99" t="str">
        <f>IF($J427="","",VLOOKUP($J427,'Bảng tổng hợp'!$C$11:$Q$20000,2,0))</f>
        <v/>
      </c>
      <c r="L427" s="101" t="str">
        <f>IF($J427="","",VLOOKUP($J427,'Bảng tổng hợp'!$C$11:$Q$20000,3,0))</f>
        <v/>
      </c>
      <c r="M427" s="114"/>
      <c r="N427" s="102">
        <f t="shared" si="3"/>
        <v>0</v>
      </c>
      <c r="O427" s="103"/>
      <c r="P427" s="104" t="str">
        <f>IF($J427="","",VLOOKUP($J427,'Bảng tổng hợp'!$C$11:$M$20000,10,0))</f>
        <v/>
      </c>
      <c r="Q427" s="105" t="str">
        <f>IF($J427="","",VLOOKUP($J427,'Bảng tổng hợp'!$C$11:$M$20000,11,0))</f>
        <v/>
      </c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ht="18.75" customHeight="1">
      <c r="A428" s="106"/>
      <c r="B428" s="111"/>
      <c r="C428" s="112"/>
      <c r="D428" s="112"/>
      <c r="E428" s="99" t="str">
        <f t="shared" si="4"/>
        <v/>
      </c>
      <c r="F428" s="99" t="str">
        <f t="shared" si="5"/>
        <v/>
      </c>
      <c r="G428" s="99" t="str">
        <f t="shared" si="6"/>
        <v/>
      </c>
      <c r="H428" s="113"/>
      <c r="I428" s="113"/>
      <c r="J428" s="106"/>
      <c r="K428" s="99" t="str">
        <f>IF($J428="","",VLOOKUP($J428,'Bảng tổng hợp'!$C$11:$Q$20000,2,0))</f>
        <v/>
      </c>
      <c r="L428" s="101" t="str">
        <f>IF($J428="","",VLOOKUP($J428,'Bảng tổng hợp'!$C$11:$Q$20000,3,0))</f>
        <v/>
      </c>
      <c r="M428" s="114"/>
      <c r="N428" s="102">
        <f t="shared" si="3"/>
        <v>0</v>
      </c>
      <c r="O428" s="103"/>
      <c r="P428" s="104" t="str">
        <f>IF($J428="","",VLOOKUP($J428,'Bảng tổng hợp'!$C$11:$M$20000,10,0))</f>
        <v/>
      </c>
      <c r="Q428" s="105" t="str">
        <f>IF($J428="","",VLOOKUP($J428,'Bảng tổng hợp'!$C$11:$M$20000,11,0))</f>
        <v/>
      </c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ht="18.75" customHeight="1">
      <c r="A429" s="106"/>
      <c r="B429" s="111"/>
      <c r="C429" s="112"/>
      <c r="D429" s="112"/>
      <c r="E429" s="99" t="str">
        <f t="shared" si="4"/>
        <v/>
      </c>
      <c r="F429" s="99" t="str">
        <f t="shared" si="5"/>
        <v/>
      </c>
      <c r="G429" s="99" t="str">
        <f t="shared" si="6"/>
        <v/>
      </c>
      <c r="H429" s="113"/>
      <c r="I429" s="113"/>
      <c r="J429" s="106"/>
      <c r="K429" s="99" t="str">
        <f>IF($J429="","",VLOOKUP($J429,'Bảng tổng hợp'!$C$11:$Q$20000,2,0))</f>
        <v/>
      </c>
      <c r="L429" s="101" t="str">
        <f>IF($J429="","",VLOOKUP($J429,'Bảng tổng hợp'!$C$11:$Q$20000,3,0))</f>
        <v/>
      </c>
      <c r="M429" s="114"/>
      <c r="N429" s="102">
        <f t="shared" si="3"/>
        <v>0</v>
      </c>
      <c r="O429" s="103"/>
      <c r="P429" s="104" t="str">
        <f>IF($J429="","",VLOOKUP($J429,'Bảng tổng hợp'!$C$11:$M$20000,10,0))</f>
        <v/>
      </c>
      <c r="Q429" s="105" t="str">
        <f>IF($J429="","",VLOOKUP($J429,'Bảng tổng hợp'!$C$11:$M$20000,11,0))</f>
        <v/>
      </c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ht="18.75" customHeight="1">
      <c r="A430" s="106"/>
      <c r="B430" s="111"/>
      <c r="C430" s="112"/>
      <c r="D430" s="112"/>
      <c r="E430" s="99" t="str">
        <f t="shared" si="4"/>
        <v/>
      </c>
      <c r="F430" s="99" t="str">
        <f t="shared" si="5"/>
        <v/>
      </c>
      <c r="G430" s="99" t="str">
        <f t="shared" si="6"/>
        <v/>
      </c>
      <c r="H430" s="113"/>
      <c r="I430" s="113"/>
      <c r="J430" s="106"/>
      <c r="K430" s="99" t="str">
        <f>IF($J430="","",VLOOKUP($J430,'Bảng tổng hợp'!$C$11:$Q$20000,2,0))</f>
        <v/>
      </c>
      <c r="L430" s="101" t="str">
        <f>IF($J430="","",VLOOKUP($J430,'Bảng tổng hợp'!$C$11:$Q$20000,3,0))</f>
        <v/>
      </c>
      <c r="M430" s="114"/>
      <c r="N430" s="102">
        <f t="shared" si="3"/>
        <v>0</v>
      </c>
      <c r="O430" s="103"/>
      <c r="P430" s="104" t="str">
        <f>IF($J430="","",VLOOKUP($J430,'Bảng tổng hợp'!$C$11:$M$20000,10,0))</f>
        <v/>
      </c>
      <c r="Q430" s="105" t="str">
        <f>IF($J430="","",VLOOKUP($J430,'Bảng tổng hợp'!$C$11:$M$20000,11,0))</f>
        <v/>
      </c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ht="18.75" customHeight="1">
      <c r="A431" s="106"/>
      <c r="B431" s="111"/>
      <c r="C431" s="112"/>
      <c r="D431" s="112"/>
      <c r="E431" s="99" t="str">
        <f t="shared" si="4"/>
        <v/>
      </c>
      <c r="F431" s="99" t="str">
        <f t="shared" si="5"/>
        <v/>
      </c>
      <c r="G431" s="99" t="str">
        <f t="shared" si="6"/>
        <v/>
      </c>
      <c r="H431" s="113"/>
      <c r="I431" s="113"/>
      <c r="J431" s="106"/>
      <c r="K431" s="99" t="str">
        <f>IF($J431="","",VLOOKUP($J431,'Bảng tổng hợp'!$C$11:$Q$20000,2,0))</f>
        <v/>
      </c>
      <c r="L431" s="101" t="str">
        <f>IF($J431="","",VLOOKUP($J431,'Bảng tổng hợp'!$C$11:$Q$20000,3,0))</f>
        <v/>
      </c>
      <c r="M431" s="114"/>
      <c r="N431" s="102">
        <f t="shared" si="3"/>
        <v>0</v>
      </c>
      <c r="O431" s="103"/>
      <c r="P431" s="104" t="str">
        <f>IF($J431="","",VLOOKUP($J431,'Bảng tổng hợp'!$C$11:$M$20000,10,0))</f>
        <v/>
      </c>
      <c r="Q431" s="105" t="str">
        <f>IF($J431="","",VLOOKUP($J431,'Bảng tổng hợp'!$C$11:$M$20000,11,0))</f>
        <v/>
      </c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ht="18.75" customHeight="1">
      <c r="A432" s="106"/>
      <c r="B432" s="111"/>
      <c r="C432" s="112"/>
      <c r="D432" s="112"/>
      <c r="E432" s="99" t="str">
        <f t="shared" si="4"/>
        <v/>
      </c>
      <c r="F432" s="99" t="str">
        <f t="shared" si="5"/>
        <v/>
      </c>
      <c r="G432" s="99" t="str">
        <f t="shared" si="6"/>
        <v/>
      </c>
      <c r="H432" s="113"/>
      <c r="I432" s="113"/>
      <c r="J432" s="106"/>
      <c r="K432" s="99" t="str">
        <f>IF($J432="","",VLOOKUP($J432,'Bảng tổng hợp'!$C$11:$Q$20000,2,0))</f>
        <v/>
      </c>
      <c r="L432" s="101" t="str">
        <f>IF($J432="","",VLOOKUP($J432,'Bảng tổng hợp'!$C$11:$Q$20000,3,0))</f>
        <v/>
      </c>
      <c r="M432" s="114"/>
      <c r="N432" s="102">
        <f t="shared" si="3"/>
        <v>0</v>
      </c>
      <c r="O432" s="103"/>
      <c r="P432" s="104" t="str">
        <f>IF($J432="","",VLOOKUP($J432,'Bảng tổng hợp'!$C$11:$M$20000,10,0))</f>
        <v/>
      </c>
      <c r="Q432" s="105" t="str">
        <f>IF($J432="","",VLOOKUP($J432,'Bảng tổng hợp'!$C$11:$M$20000,11,0))</f>
        <v/>
      </c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ht="18.75" customHeight="1">
      <c r="A433" s="106"/>
      <c r="B433" s="111"/>
      <c r="C433" s="112"/>
      <c r="D433" s="112"/>
      <c r="E433" s="99" t="str">
        <f t="shared" si="4"/>
        <v/>
      </c>
      <c r="F433" s="99" t="str">
        <f t="shared" si="5"/>
        <v/>
      </c>
      <c r="G433" s="99" t="str">
        <f t="shared" si="6"/>
        <v/>
      </c>
      <c r="H433" s="113"/>
      <c r="I433" s="113"/>
      <c r="J433" s="106"/>
      <c r="K433" s="99" t="str">
        <f>IF($J433="","",VLOOKUP($J433,'Bảng tổng hợp'!$C$11:$Q$20000,2,0))</f>
        <v/>
      </c>
      <c r="L433" s="101" t="str">
        <f>IF($J433="","",VLOOKUP($J433,'Bảng tổng hợp'!$C$11:$Q$20000,3,0))</f>
        <v/>
      </c>
      <c r="M433" s="114"/>
      <c r="N433" s="102">
        <f t="shared" si="3"/>
        <v>0</v>
      </c>
      <c r="O433" s="103"/>
      <c r="P433" s="104" t="str">
        <f>IF($J433="","",VLOOKUP($J433,'Bảng tổng hợp'!$C$11:$M$20000,10,0))</f>
        <v/>
      </c>
      <c r="Q433" s="105" t="str">
        <f>IF($J433="","",VLOOKUP($J433,'Bảng tổng hợp'!$C$11:$M$20000,11,0))</f>
        <v/>
      </c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ht="18.75" customHeight="1">
      <c r="A434" s="106"/>
      <c r="B434" s="111"/>
      <c r="C434" s="112"/>
      <c r="D434" s="112"/>
      <c r="E434" s="99" t="str">
        <f t="shared" si="4"/>
        <v/>
      </c>
      <c r="F434" s="99" t="str">
        <f t="shared" si="5"/>
        <v/>
      </c>
      <c r="G434" s="99" t="str">
        <f t="shared" si="6"/>
        <v/>
      </c>
      <c r="H434" s="113"/>
      <c r="I434" s="113"/>
      <c r="J434" s="106"/>
      <c r="K434" s="99" t="str">
        <f>IF($J434="","",VLOOKUP($J434,'Bảng tổng hợp'!$C$11:$Q$20000,2,0))</f>
        <v/>
      </c>
      <c r="L434" s="101" t="str">
        <f>IF($J434="","",VLOOKUP($J434,'Bảng tổng hợp'!$C$11:$Q$20000,3,0))</f>
        <v/>
      </c>
      <c r="M434" s="114"/>
      <c r="N434" s="102">
        <f t="shared" si="3"/>
        <v>0</v>
      </c>
      <c r="O434" s="103"/>
      <c r="P434" s="104" t="str">
        <f>IF($J434="","",VLOOKUP($J434,'Bảng tổng hợp'!$C$11:$M$20000,10,0))</f>
        <v/>
      </c>
      <c r="Q434" s="105" t="str">
        <f>IF($J434="","",VLOOKUP($J434,'Bảng tổng hợp'!$C$11:$M$20000,11,0))</f>
        <v/>
      </c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ht="18.75" customHeight="1">
      <c r="A435" s="106"/>
      <c r="B435" s="111"/>
      <c r="C435" s="112"/>
      <c r="D435" s="112"/>
      <c r="E435" s="99" t="str">
        <f t="shared" si="4"/>
        <v/>
      </c>
      <c r="F435" s="99" t="str">
        <f t="shared" si="5"/>
        <v/>
      </c>
      <c r="G435" s="99" t="str">
        <f t="shared" si="6"/>
        <v/>
      </c>
      <c r="H435" s="113"/>
      <c r="I435" s="113"/>
      <c r="J435" s="106"/>
      <c r="K435" s="99" t="str">
        <f>IF($J435="","",VLOOKUP($J435,'Bảng tổng hợp'!$C$11:$Q$20000,2,0))</f>
        <v/>
      </c>
      <c r="L435" s="101" t="str">
        <f>IF($J435="","",VLOOKUP($J435,'Bảng tổng hợp'!$C$11:$Q$20000,3,0))</f>
        <v/>
      </c>
      <c r="M435" s="114"/>
      <c r="N435" s="102">
        <f t="shared" si="3"/>
        <v>0</v>
      </c>
      <c r="O435" s="103"/>
      <c r="P435" s="104" t="str">
        <f>IF($J435="","",VLOOKUP($J435,'Bảng tổng hợp'!$C$11:$M$20000,10,0))</f>
        <v/>
      </c>
      <c r="Q435" s="105" t="str">
        <f>IF($J435="","",VLOOKUP($J435,'Bảng tổng hợp'!$C$11:$M$20000,11,0))</f>
        <v/>
      </c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ht="18.75" customHeight="1">
      <c r="A436" s="106"/>
      <c r="B436" s="111"/>
      <c r="C436" s="112"/>
      <c r="D436" s="112"/>
      <c r="E436" s="99" t="str">
        <f t="shared" si="4"/>
        <v/>
      </c>
      <c r="F436" s="99" t="str">
        <f t="shared" si="5"/>
        <v/>
      </c>
      <c r="G436" s="99" t="str">
        <f t="shared" si="6"/>
        <v/>
      </c>
      <c r="H436" s="113"/>
      <c r="I436" s="113"/>
      <c r="J436" s="106"/>
      <c r="K436" s="99" t="str">
        <f>IF($J436="","",VLOOKUP($J436,'Bảng tổng hợp'!$C$11:$Q$20000,2,0))</f>
        <v/>
      </c>
      <c r="L436" s="101" t="str">
        <f>IF($J436="","",VLOOKUP($J436,'Bảng tổng hợp'!$C$11:$Q$20000,3,0))</f>
        <v/>
      </c>
      <c r="M436" s="114"/>
      <c r="N436" s="102">
        <f t="shared" si="3"/>
        <v>0</v>
      </c>
      <c r="O436" s="103"/>
      <c r="P436" s="104" t="str">
        <f>IF($J436="","",VLOOKUP($J436,'Bảng tổng hợp'!$C$11:$M$20000,10,0))</f>
        <v/>
      </c>
      <c r="Q436" s="105" t="str">
        <f>IF($J436="","",VLOOKUP($J436,'Bảng tổng hợp'!$C$11:$M$20000,11,0))</f>
        <v/>
      </c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ht="18.75" customHeight="1">
      <c r="A437" s="106"/>
      <c r="B437" s="111"/>
      <c r="C437" s="112"/>
      <c r="D437" s="112"/>
      <c r="E437" s="99" t="str">
        <f t="shared" si="4"/>
        <v/>
      </c>
      <c r="F437" s="99" t="str">
        <f t="shared" si="5"/>
        <v/>
      </c>
      <c r="G437" s="99" t="str">
        <f t="shared" si="6"/>
        <v/>
      </c>
      <c r="H437" s="113"/>
      <c r="I437" s="113"/>
      <c r="J437" s="106"/>
      <c r="K437" s="99" t="str">
        <f>IF($J437="","",VLOOKUP($J437,'Bảng tổng hợp'!$C$11:$Q$20000,2,0))</f>
        <v/>
      </c>
      <c r="L437" s="101" t="str">
        <f>IF($J437="","",VLOOKUP($J437,'Bảng tổng hợp'!$C$11:$Q$20000,3,0))</f>
        <v/>
      </c>
      <c r="M437" s="114"/>
      <c r="N437" s="102">
        <f t="shared" si="3"/>
        <v>0</v>
      </c>
      <c r="O437" s="103"/>
      <c r="P437" s="104" t="str">
        <f>IF($J437="","",VLOOKUP($J437,'Bảng tổng hợp'!$C$11:$M$20000,10,0))</f>
        <v/>
      </c>
      <c r="Q437" s="105" t="str">
        <f>IF($J437="","",VLOOKUP($J437,'Bảng tổng hợp'!$C$11:$M$20000,11,0))</f>
        <v/>
      </c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ht="18.75" customHeight="1">
      <c r="A438" s="106"/>
      <c r="B438" s="111"/>
      <c r="C438" s="112"/>
      <c r="D438" s="112"/>
      <c r="E438" s="99" t="str">
        <f t="shared" si="4"/>
        <v/>
      </c>
      <c r="F438" s="99" t="str">
        <f t="shared" si="5"/>
        <v/>
      </c>
      <c r="G438" s="99" t="str">
        <f t="shared" si="6"/>
        <v/>
      </c>
      <c r="H438" s="113"/>
      <c r="I438" s="113"/>
      <c r="J438" s="106"/>
      <c r="K438" s="99" t="str">
        <f>IF($J438="","",VLOOKUP($J438,'Bảng tổng hợp'!$C$11:$Q$20000,2,0))</f>
        <v/>
      </c>
      <c r="L438" s="101" t="str">
        <f>IF($J438="","",VLOOKUP($J438,'Bảng tổng hợp'!$C$11:$Q$20000,3,0))</f>
        <v/>
      </c>
      <c r="M438" s="114"/>
      <c r="N438" s="102">
        <f t="shared" si="3"/>
        <v>0</v>
      </c>
      <c r="O438" s="103"/>
      <c r="P438" s="104" t="str">
        <f>IF($J438="","",VLOOKUP($J438,'Bảng tổng hợp'!$C$11:$M$20000,10,0))</f>
        <v/>
      </c>
      <c r="Q438" s="105" t="str">
        <f>IF($J438="","",VLOOKUP($J438,'Bảng tổng hợp'!$C$11:$M$20000,11,0))</f>
        <v/>
      </c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ht="18.75" customHeight="1">
      <c r="A439" s="106"/>
      <c r="B439" s="111"/>
      <c r="C439" s="112"/>
      <c r="D439" s="112"/>
      <c r="E439" s="99" t="str">
        <f t="shared" si="4"/>
        <v/>
      </c>
      <c r="F439" s="99" t="str">
        <f t="shared" si="5"/>
        <v/>
      </c>
      <c r="G439" s="99" t="str">
        <f t="shared" si="6"/>
        <v/>
      </c>
      <c r="H439" s="113"/>
      <c r="I439" s="113"/>
      <c r="J439" s="106"/>
      <c r="K439" s="99" t="str">
        <f>IF($J439="","",VLOOKUP($J439,'Bảng tổng hợp'!$C$11:$Q$20000,2,0))</f>
        <v/>
      </c>
      <c r="L439" s="101" t="str">
        <f>IF($J439="","",VLOOKUP($J439,'Bảng tổng hợp'!$C$11:$Q$20000,3,0))</f>
        <v/>
      </c>
      <c r="M439" s="114"/>
      <c r="N439" s="102">
        <f t="shared" si="3"/>
        <v>0</v>
      </c>
      <c r="O439" s="103"/>
      <c r="P439" s="104" t="str">
        <f>IF($J439="","",VLOOKUP($J439,'Bảng tổng hợp'!$C$11:$M$20000,10,0))</f>
        <v/>
      </c>
      <c r="Q439" s="105" t="str">
        <f>IF($J439="","",VLOOKUP($J439,'Bảng tổng hợp'!$C$11:$M$20000,11,0))</f>
        <v/>
      </c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ht="18.75" customHeight="1">
      <c r="A440" s="106"/>
      <c r="B440" s="111"/>
      <c r="C440" s="112"/>
      <c r="D440" s="112"/>
      <c r="E440" s="99" t="str">
        <f t="shared" si="4"/>
        <v/>
      </c>
      <c r="F440" s="99" t="str">
        <f t="shared" si="5"/>
        <v/>
      </c>
      <c r="G440" s="99" t="str">
        <f t="shared" si="6"/>
        <v/>
      </c>
      <c r="H440" s="113"/>
      <c r="I440" s="113"/>
      <c r="J440" s="106"/>
      <c r="K440" s="99" t="str">
        <f>IF($J440="","",VLOOKUP($J440,'Bảng tổng hợp'!$C$11:$Q$20000,2,0))</f>
        <v/>
      </c>
      <c r="L440" s="101" t="str">
        <f>IF($J440="","",VLOOKUP($J440,'Bảng tổng hợp'!$C$11:$Q$20000,3,0))</f>
        <v/>
      </c>
      <c r="M440" s="114"/>
      <c r="N440" s="102">
        <f t="shared" si="3"/>
        <v>0</v>
      </c>
      <c r="O440" s="103"/>
      <c r="P440" s="104" t="str">
        <f>IF($J440="","",VLOOKUP($J440,'Bảng tổng hợp'!$C$11:$M$20000,10,0))</f>
        <v/>
      </c>
      <c r="Q440" s="105" t="str">
        <f>IF($J440="","",VLOOKUP($J440,'Bảng tổng hợp'!$C$11:$M$20000,11,0))</f>
        <v/>
      </c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ht="18.75" customHeight="1">
      <c r="A441" s="106"/>
      <c r="B441" s="111"/>
      <c r="C441" s="112"/>
      <c r="D441" s="112"/>
      <c r="E441" s="99" t="str">
        <f t="shared" si="4"/>
        <v/>
      </c>
      <c r="F441" s="99" t="str">
        <f t="shared" si="5"/>
        <v/>
      </c>
      <c r="G441" s="99" t="str">
        <f t="shared" si="6"/>
        <v/>
      </c>
      <c r="H441" s="113"/>
      <c r="I441" s="113"/>
      <c r="J441" s="106"/>
      <c r="K441" s="99" t="str">
        <f>IF($J441="","",VLOOKUP($J441,'Bảng tổng hợp'!$C$11:$Q$20000,2,0))</f>
        <v/>
      </c>
      <c r="L441" s="101" t="str">
        <f>IF($J441="","",VLOOKUP($J441,'Bảng tổng hợp'!$C$11:$Q$20000,3,0))</f>
        <v/>
      </c>
      <c r="M441" s="114"/>
      <c r="N441" s="102">
        <f t="shared" si="3"/>
        <v>0</v>
      </c>
      <c r="O441" s="103"/>
      <c r="P441" s="104" t="str">
        <f>IF($J441="","",VLOOKUP($J441,'Bảng tổng hợp'!$C$11:$M$20000,10,0))</f>
        <v/>
      </c>
      <c r="Q441" s="105" t="str">
        <f>IF($J441="","",VLOOKUP($J441,'Bảng tổng hợp'!$C$11:$M$20000,11,0))</f>
        <v/>
      </c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ht="18.75" customHeight="1">
      <c r="A442" s="106"/>
      <c r="B442" s="111"/>
      <c r="C442" s="112"/>
      <c r="D442" s="112"/>
      <c r="E442" s="99" t="str">
        <f t="shared" si="4"/>
        <v/>
      </c>
      <c r="F442" s="99" t="str">
        <f t="shared" si="5"/>
        <v/>
      </c>
      <c r="G442" s="99" t="str">
        <f t="shared" si="6"/>
        <v/>
      </c>
      <c r="H442" s="113"/>
      <c r="I442" s="113"/>
      <c r="J442" s="106"/>
      <c r="K442" s="99" t="str">
        <f>IF($J442="","",VLOOKUP($J442,'Bảng tổng hợp'!$C$11:$Q$20000,2,0))</f>
        <v/>
      </c>
      <c r="L442" s="101" t="str">
        <f>IF($J442="","",VLOOKUP($J442,'Bảng tổng hợp'!$C$11:$Q$20000,3,0))</f>
        <v/>
      </c>
      <c r="M442" s="114"/>
      <c r="N442" s="102">
        <f t="shared" si="3"/>
        <v>0</v>
      </c>
      <c r="O442" s="103"/>
      <c r="P442" s="104" t="str">
        <f>IF($J442="","",VLOOKUP($J442,'Bảng tổng hợp'!$C$11:$M$20000,10,0))</f>
        <v/>
      </c>
      <c r="Q442" s="105" t="str">
        <f>IF($J442="","",VLOOKUP($J442,'Bảng tổng hợp'!$C$11:$M$20000,11,0))</f>
        <v/>
      </c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ht="18.75" customHeight="1">
      <c r="A443" s="106"/>
      <c r="B443" s="111"/>
      <c r="C443" s="112"/>
      <c r="D443" s="112"/>
      <c r="E443" s="99" t="str">
        <f t="shared" si="4"/>
        <v/>
      </c>
      <c r="F443" s="99" t="str">
        <f t="shared" si="5"/>
        <v/>
      </c>
      <c r="G443" s="99" t="str">
        <f t="shared" si="6"/>
        <v/>
      </c>
      <c r="H443" s="113"/>
      <c r="I443" s="113"/>
      <c r="J443" s="106"/>
      <c r="K443" s="99" t="str">
        <f>IF($J443="","",VLOOKUP($J443,'Bảng tổng hợp'!$C$11:$Q$20000,2,0))</f>
        <v/>
      </c>
      <c r="L443" s="101" t="str">
        <f>IF($J443="","",VLOOKUP($J443,'Bảng tổng hợp'!$C$11:$Q$20000,3,0))</f>
        <v/>
      </c>
      <c r="M443" s="114"/>
      <c r="N443" s="102">
        <f t="shared" si="3"/>
        <v>0</v>
      </c>
      <c r="O443" s="103"/>
      <c r="P443" s="104" t="str">
        <f>IF($J443="","",VLOOKUP($J443,'Bảng tổng hợp'!$C$11:$M$20000,10,0))</f>
        <v/>
      </c>
      <c r="Q443" s="105" t="str">
        <f>IF($J443="","",VLOOKUP($J443,'Bảng tổng hợp'!$C$11:$M$20000,11,0))</f>
        <v/>
      </c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ht="18.75" customHeight="1">
      <c r="A444" s="106"/>
      <c r="B444" s="111"/>
      <c r="C444" s="112"/>
      <c r="D444" s="112"/>
      <c r="E444" s="99" t="str">
        <f t="shared" si="4"/>
        <v/>
      </c>
      <c r="F444" s="99" t="str">
        <f t="shared" si="5"/>
        <v/>
      </c>
      <c r="G444" s="99" t="str">
        <f t="shared" si="6"/>
        <v/>
      </c>
      <c r="H444" s="113"/>
      <c r="I444" s="113"/>
      <c r="J444" s="106"/>
      <c r="K444" s="99" t="str">
        <f>IF($J444="","",VLOOKUP($J444,'Bảng tổng hợp'!$C$11:$Q$20000,2,0))</f>
        <v/>
      </c>
      <c r="L444" s="101" t="str">
        <f>IF($J444="","",VLOOKUP($J444,'Bảng tổng hợp'!$C$11:$Q$20000,3,0))</f>
        <v/>
      </c>
      <c r="M444" s="114"/>
      <c r="N444" s="102">
        <f t="shared" si="3"/>
        <v>0</v>
      </c>
      <c r="O444" s="103"/>
      <c r="P444" s="104" t="str">
        <f>IF($J444="","",VLOOKUP($J444,'Bảng tổng hợp'!$C$11:$M$20000,10,0))</f>
        <v/>
      </c>
      <c r="Q444" s="105" t="str">
        <f>IF($J444="","",VLOOKUP($J444,'Bảng tổng hợp'!$C$11:$M$20000,11,0))</f>
        <v/>
      </c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ht="18.75" customHeight="1">
      <c r="A445" s="106"/>
      <c r="B445" s="111"/>
      <c r="C445" s="112"/>
      <c r="D445" s="112"/>
      <c r="E445" s="99" t="str">
        <f t="shared" si="4"/>
        <v/>
      </c>
      <c r="F445" s="99" t="str">
        <f t="shared" si="5"/>
        <v/>
      </c>
      <c r="G445" s="99" t="str">
        <f t="shared" si="6"/>
        <v/>
      </c>
      <c r="H445" s="113"/>
      <c r="I445" s="113"/>
      <c r="J445" s="106"/>
      <c r="K445" s="99" t="str">
        <f>IF($J445="","",VLOOKUP($J445,'Bảng tổng hợp'!$C$11:$Q$20000,2,0))</f>
        <v/>
      </c>
      <c r="L445" s="101" t="str">
        <f>IF($J445="","",VLOOKUP($J445,'Bảng tổng hợp'!$C$11:$Q$20000,3,0))</f>
        <v/>
      </c>
      <c r="M445" s="114"/>
      <c r="N445" s="102">
        <f t="shared" si="3"/>
        <v>0</v>
      </c>
      <c r="O445" s="103"/>
      <c r="P445" s="104" t="str">
        <f>IF($J445="","",VLOOKUP($J445,'Bảng tổng hợp'!$C$11:$M$20000,10,0))</f>
        <v/>
      </c>
      <c r="Q445" s="105" t="str">
        <f>IF($J445="","",VLOOKUP($J445,'Bảng tổng hợp'!$C$11:$M$20000,11,0))</f>
        <v/>
      </c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ht="18.75" customHeight="1">
      <c r="A446" s="106"/>
      <c r="B446" s="111"/>
      <c r="C446" s="112"/>
      <c r="D446" s="112"/>
      <c r="E446" s="99" t="str">
        <f t="shared" si="4"/>
        <v/>
      </c>
      <c r="F446" s="99" t="str">
        <f t="shared" si="5"/>
        <v/>
      </c>
      <c r="G446" s="99" t="str">
        <f t="shared" si="6"/>
        <v/>
      </c>
      <c r="H446" s="113"/>
      <c r="I446" s="113"/>
      <c r="J446" s="106"/>
      <c r="K446" s="99" t="str">
        <f>IF($J446="","",VLOOKUP($J446,'Bảng tổng hợp'!$C$11:$Q$20000,2,0))</f>
        <v/>
      </c>
      <c r="L446" s="101" t="str">
        <f>IF($J446="","",VLOOKUP($J446,'Bảng tổng hợp'!$C$11:$Q$20000,3,0))</f>
        <v/>
      </c>
      <c r="M446" s="114"/>
      <c r="N446" s="102">
        <f t="shared" si="3"/>
        <v>0</v>
      </c>
      <c r="O446" s="103"/>
      <c r="P446" s="104" t="str">
        <f>IF($J446="","",VLOOKUP($J446,'Bảng tổng hợp'!$C$11:$M$20000,10,0))</f>
        <v/>
      </c>
      <c r="Q446" s="105" t="str">
        <f>IF($J446="","",VLOOKUP($J446,'Bảng tổng hợp'!$C$11:$M$20000,11,0))</f>
        <v/>
      </c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ht="18.75" customHeight="1">
      <c r="A447" s="106"/>
      <c r="B447" s="111"/>
      <c r="C447" s="112"/>
      <c r="D447" s="112"/>
      <c r="E447" s="99" t="str">
        <f t="shared" si="4"/>
        <v/>
      </c>
      <c r="F447" s="99" t="str">
        <f t="shared" si="5"/>
        <v/>
      </c>
      <c r="G447" s="99" t="str">
        <f t="shared" si="6"/>
        <v/>
      </c>
      <c r="H447" s="113"/>
      <c r="I447" s="113"/>
      <c r="J447" s="106"/>
      <c r="K447" s="99" t="str">
        <f>IF($J447="","",VLOOKUP($J447,'Bảng tổng hợp'!$C$11:$Q$20000,2,0))</f>
        <v/>
      </c>
      <c r="L447" s="101" t="str">
        <f>IF($J447="","",VLOOKUP($J447,'Bảng tổng hợp'!$C$11:$Q$20000,3,0))</f>
        <v/>
      </c>
      <c r="M447" s="114"/>
      <c r="N447" s="102">
        <f t="shared" si="3"/>
        <v>0</v>
      </c>
      <c r="O447" s="103"/>
      <c r="P447" s="104" t="str">
        <f>IF($J447="","",VLOOKUP($J447,'Bảng tổng hợp'!$C$11:$M$20000,10,0))</f>
        <v/>
      </c>
      <c r="Q447" s="105" t="str">
        <f>IF($J447="","",VLOOKUP($J447,'Bảng tổng hợp'!$C$11:$M$20000,11,0))</f>
        <v/>
      </c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ht="18.75" customHeight="1">
      <c r="A448" s="106"/>
      <c r="B448" s="111"/>
      <c r="C448" s="112"/>
      <c r="D448" s="112"/>
      <c r="E448" s="99" t="str">
        <f t="shared" si="4"/>
        <v/>
      </c>
      <c r="F448" s="99" t="str">
        <f t="shared" si="5"/>
        <v/>
      </c>
      <c r="G448" s="99" t="str">
        <f t="shared" si="6"/>
        <v/>
      </c>
      <c r="H448" s="113"/>
      <c r="I448" s="113"/>
      <c r="J448" s="106"/>
      <c r="K448" s="99" t="str">
        <f>IF($J448="","",VLOOKUP($J448,'Bảng tổng hợp'!$C$11:$Q$20000,2,0))</f>
        <v/>
      </c>
      <c r="L448" s="101" t="str">
        <f>IF($J448="","",VLOOKUP($J448,'Bảng tổng hợp'!$C$11:$Q$20000,3,0))</f>
        <v/>
      </c>
      <c r="M448" s="114"/>
      <c r="N448" s="102">
        <f t="shared" si="3"/>
        <v>0</v>
      </c>
      <c r="O448" s="103"/>
      <c r="P448" s="104" t="str">
        <f>IF($J448="","",VLOOKUP($J448,'Bảng tổng hợp'!$C$11:$M$20000,10,0))</f>
        <v/>
      </c>
      <c r="Q448" s="105" t="str">
        <f>IF($J448="","",VLOOKUP($J448,'Bảng tổng hợp'!$C$11:$M$20000,11,0))</f>
        <v/>
      </c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ht="18.75" customHeight="1">
      <c r="A449" s="106"/>
      <c r="B449" s="111"/>
      <c r="C449" s="112"/>
      <c r="D449" s="112"/>
      <c r="E449" s="99" t="str">
        <f t="shared" si="4"/>
        <v/>
      </c>
      <c r="F449" s="99" t="str">
        <f t="shared" si="5"/>
        <v/>
      </c>
      <c r="G449" s="99" t="str">
        <f t="shared" si="6"/>
        <v/>
      </c>
      <c r="H449" s="113"/>
      <c r="I449" s="113"/>
      <c r="J449" s="106"/>
      <c r="K449" s="99" t="str">
        <f>IF($J449="","",VLOOKUP($J449,'Bảng tổng hợp'!$C$11:$Q$20000,2,0))</f>
        <v/>
      </c>
      <c r="L449" s="101" t="str">
        <f>IF($J449="","",VLOOKUP($J449,'Bảng tổng hợp'!$C$11:$Q$20000,3,0))</f>
        <v/>
      </c>
      <c r="M449" s="114"/>
      <c r="N449" s="102">
        <f t="shared" si="3"/>
        <v>0</v>
      </c>
      <c r="O449" s="103"/>
      <c r="P449" s="104" t="str">
        <f>IF($J449="","",VLOOKUP($J449,'Bảng tổng hợp'!$C$11:$M$20000,10,0))</f>
        <v/>
      </c>
      <c r="Q449" s="105" t="str">
        <f>IF($J449="","",VLOOKUP($J449,'Bảng tổng hợp'!$C$11:$M$20000,11,0))</f>
        <v/>
      </c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ht="18.75" customHeight="1">
      <c r="A450" s="106"/>
      <c r="B450" s="111"/>
      <c r="C450" s="112"/>
      <c r="D450" s="112"/>
      <c r="E450" s="99" t="str">
        <f t="shared" si="4"/>
        <v/>
      </c>
      <c r="F450" s="99" t="str">
        <f t="shared" si="5"/>
        <v/>
      </c>
      <c r="G450" s="99" t="str">
        <f t="shared" si="6"/>
        <v/>
      </c>
      <c r="H450" s="113"/>
      <c r="I450" s="113"/>
      <c r="J450" s="106"/>
      <c r="K450" s="99" t="str">
        <f>IF($J450="","",VLOOKUP($J450,'Bảng tổng hợp'!$C$11:$Q$20000,2,0))</f>
        <v/>
      </c>
      <c r="L450" s="101" t="str">
        <f>IF($J450="","",VLOOKUP($J450,'Bảng tổng hợp'!$C$11:$Q$20000,3,0))</f>
        <v/>
      </c>
      <c r="M450" s="114"/>
      <c r="N450" s="102">
        <f t="shared" si="3"/>
        <v>0</v>
      </c>
      <c r="O450" s="103"/>
      <c r="P450" s="104" t="str">
        <f>IF($J450="","",VLOOKUP($J450,'Bảng tổng hợp'!$C$11:$M$20000,10,0))</f>
        <v/>
      </c>
      <c r="Q450" s="105" t="str">
        <f>IF($J450="","",VLOOKUP($J450,'Bảng tổng hợp'!$C$11:$M$20000,11,0))</f>
        <v/>
      </c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ht="18.75" customHeight="1">
      <c r="A451" s="106"/>
      <c r="B451" s="111"/>
      <c r="C451" s="112"/>
      <c r="D451" s="112"/>
      <c r="E451" s="99" t="str">
        <f t="shared" si="4"/>
        <v/>
      </c>
      <c r="F451" s="99" t="str">
        <f t="shared" si="5"/>
        <v/>
      </c>
      <c r="G451" s="99" t="str">
        <f t="shared" si="6"/>
        <v/>
      </c>
      <c r="H451" s="113"/>
      <c r="I451" s="113"/>
      <c r="J451" s="106"/>
      <c r="K451" s="99" t="str">
        <f>IF($J451="","",VLOOKUP($J451,'Bảng tổng hợp'!$C$11:$Q$20000,2,0))</f>
        <v/>
      </c>
      <c r="L451" s="101" t="str">
        <f>IF($J451="","",VLOOKUP($J451,'Bảng tổng hợp'!$C$11:$Q$20000,3,0))</f>
        <v/>
      </c>
      <c r="M451" s="114"/>
      <c r="N451" s="102">
        <f t="shared" si="3"/>
        <v>0</v>
      </c>
      <c r="O451" s="103"/>
      <c r="P451" s="104" t="str">
        <f>IF($J451="","",VLOOKUP($J451,'Bảng tổng hợp'!$C$11:$M$20000,10,0))</f>
        <v/>
      </c>
      <c r="Q451" s="105" t="str">
        <f>IF($J451="","",VLOOKUP($J451,'Bảng tổng hợp'!$C$11:$M$20000,11,0))</f>
        <v/>
      </c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ht="18.75" customHeight="1">
      <c r="A452" s="106"/>
      <c r="B452" s="111"/>
      <c r="C452" s="112"/>
      <c r="D452" s="112"/>
      <c r="E452" s="99" t="str">
        <f t="shared" si="4"/>
        <v/>
      </c>
      <c r="F452" s="99" t="str">
        <f t="shared" si="5"/>
        <v/>
      </c>
      <c r="G452" s="99" t="str">
        <f t="shared" si="6"/>
        <v/>
      </c>
      <c r="H452" s="113"/>
      <c r="I452" s="113"/>
      <c r="J452" s="106"/>
      <c r="K452" s="99" t="str">
        <f>IF($J452="","",VLOOKUP($J452,'Bảng tổng hợp'!$C$11:$Q$20000,2,0))</f>
        <v/>
      </c>
      <c r="L452" s="101" t="str">
        <f>IF($J452="","",VLOOKUP($J452,'Bảng tổng hợp'!$C$11:$Q$20000,3,0))</f>
        <v/>
      </c>
      <c r="M452" s="114"/>
      <c r="N452" s="102">
        <f t="shared" si="3"/>
        <v>0</v>
      </c>
      <c r="O452" s="103"/>
      <c r="P452" s="104" t="str">
        <f>IF($J452="","",VLOOKUP($J452,'Bảng tổng hợp'!$C$11:$M$20000,10,0))</f>
        <v/>
      </c>
      <c r="Q452" s="105" t="str">
        <f>IF($J452="","",VLOOKUP($J452,'Bảng tổng hợp'!$C$11:$M$20000,11,0))</f>
        <v/>
      </c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ht="18.75" customHeight="1">
      <c r="A453" s="106"/>
      <c r="B453" s="111"/>
      <c r="C453" s="112"/>
      <c r="D453" s="112"/>
      <c r="E453" s="99" t="str">
        <f t="shared" si="4"/>
        <v/>
      </c>
      <c r="F453" s="99" t="str">
        <f t="shared" si="5"/>
        <v/>
      </c>
      <c r="G453" s="99" t="str">
        <f t="shared" si="6"/>
        <v/>
      </c>
      <c r="H453" s="113"/>
      <c r="I453" s="113"/>
      <c r="J453" s="106"/>
      <c r="K453" s="99" t="str">
        <f>IF($J453="","",VLOOKUP($J453,'Bảng tổng hợp'!$C$11:$Q$20000,2,0))</f>
        <v/>
      </c>
      <c r="L453" s="101" t="str">
        <f>IF($J453="","",VLOOKUP($J453,'Bảng tổng hợp'!$C$11:$Q$20000,3,0))</f>
        <v/>
      </c>
      <c r="M453" s="114"/>
      <c r="N453" s="102">
        <f t="shared" si="3"/>
        <v>0</v>
      </c>
      <c r="O453" s="103"/>
      <c r="P453" s="104" t="str">
        <f>IF($J453="","",VLOOKUP($J453,'Bảng tổng hợp'!$C$11:$M$20000,10,0))</f>
        <v/>
      </c>
      <c r="Q453" s="105" t="str">
        <f>IF($J453="","",VLOOKUP($J453,'Bảng tổng hợp'!$C$11:$M$20000,11,0))</f>
        <v/>
      </c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ht="18.75" customHeight="1">
      <c r="A454" s="106"/>
      <c r="B454" s="111"/>
      <c r="C454" s="112"/>
      <c r="D454" s="112"/>
      <c r="E454" s="99" t="str">
        <f t="shared" si="4"/>
        <v/>
      </c>
      <c r="F454" s="99" t="str">
        <f t="shared" si="5"/>
        <v/>
      </c>
      <c r="G454" s="99" t="str">
        <f t="shared" si="6"/>
        <v/>
      </c>
      <c r="H454" s="113"/>
      <c r="I454" s="113"/>
      <c r="J454" s="106"/>
      <c r="K454" s="99" t="str">
        <f>IF($J454="","",VLOOKUP($J454,'Bảng tổng hợp'!$C$11:$Q$20000,2,0))</f>
        <v/>
      </c>
      <c r="L454" s="101" t="str">
        <f>IF($J454="","",VLOOKUP($J454,'Bảng tổng hợp'!$C$11:$Q$20000,3,0))</f>
        <v/>
      </c>
      <c r="M454" s="114"/>
      <c r="N454" s="102">
        <f t="shared" si="3"/>
        <v>0</v>
      </c>
      <c r="O454" s="103"/>
      <c r="P454" s="104" t="str">
        <f>IF($J454="","",VLOOKUP($J454,'Bảng tổng hợp'!$C$11:$M$20000,10,0))</f>
        <v/>
      </c>
      <c r="Q454" s="105" t="str">
        <f>IF($J454="","",VLOOKUP($J454,'Bảng tổng hợp'!$C$11:$M$20000,11,0))</f>
        <v/>
      </c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ht="18.75" customHeight="1">
      <c r="A455" s="106"/>
      <c r="B455" s="111"/>
      <c r="C455" s="112"/>
      <c r="D455" s="112"/>
      <c r="E455" s="99" t="str">
        <f t="shared" si="4"/>
        <v/>
      </c>
      <c r="F455" s="99" t="str">
        <f t="shared" si="5"/>
        <v/>
      </c>
      <c r="G455" s="99" t="str">
        <f t="shared" si="6"/>
        <v/>
      </c>
      <c r="H455" s="113"/>
      <c r="I455" s="113"/>
      <c r="J455" s="106"/>
      <c r="K455" s="99" t="str">
        <f>IF($J455="","",VLOOKUP($J455,'Bảng tổng hợp'!$C$11:$Q$20000,2,0))</f>
        <v/>
      </c>
      <c r="L455" s="101" t="str">
        <f>IF($J455="","",VLOOKUP($J455,'Bảng tổng hợp'!$C$11:$Q$20000,3,0))</f>
        <v/>
      </c>
      <c r="M455" s="114"/>
      <c r="N455" s="102">
        <f t="shared" si="3"/>
        <v>0</v>
      </c>
      <c r="O455" s="103"/>
      <c r="P455" s="104" t="str">
        <f>IF($J455="","",VLOOKUP($J455,'Bảng tổng hợp'!$C$11:$M$20000,10,0))</f>
        <v/>
      </c>
      <c r="Q455" s="105" t="str">
        <f>IF($J455="","",VLOOKUP($J455,'Bảng tổng hợp'!$C$11:$M$20000,11,0))</f>
        <v/>
      </c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ht="18.75" customHeight="1">
      <c r="A456" s="106"/>
      <c r="B456" s="111"/>
      <c r="C456" s="112"/>
      <c r="D456" s="112"/>
      <c r="E456" s="99" t="str">
        <f t="shared" si="4"/>
        <v/>
      </c>
      <c r="F456" s="99" t="str">
        <f t="shared" si="5"/>
        <v/>
      </c>
      <c r="G456" s="99" t="str">
        <f t="shared" si="6"/>
        <v/>
      </c>
      <c r="H456" s="113"/>
      <c r="I456" s="113"/>
      <c r="J456" s="106"/>
      <c r="K456" s="99" t="str">
        <f>IF($J456="","",VLOOKUP($J456,'Bảng tổng hợp'!$C$11:$Q$20000,2,0))</f>
        <v/>
      </c>
      <c r="L456" s="101" t="str">
        <f>IF($J456="","",VLOOKUP($J456,'Bảng tổng hợp'!$C$11:$Q$20000,3,0))</f>
        <v/>
      </c>
      <c r="M456" s="114"/>
      <c r="N456" s="102">
        <f t="shared" si="3"/>
        <v>0</v>
      </c>
      <c r="O456" s="103"/>
      <c r="P456" s="104" t="str">
        <f>IF($J456="","",VLOOKUP($J456,'Bảng tổng hợp'!$C$11:$M$20000,10,0))</f>
        <v/>
      </c>
      <c r="Q456" s="105" t="str">
        <f>IF($J456="","",VLOOKUP($J456,'Bảng tổng hợp'!$C$11:$M$20000,11,0))</f>
        <v/>
      </c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ht="18.75" customHeight="1">
      <c r="A457" s="106"/>
      <c r="B457" s="111"/>
      <c r="C457" s="112"/>
      <c r="D457" s="112"/>
      <c r="E457" s="99" t="str">
        <f t="shared" si="4"/>
        <v/>
      </c>
      <c r="F457" s="99" t="str">
        <f t="shared" si="5"/>
        <v/>
      </c>
      <c r="G457" s="99" t="str">
        <f t="shared" si="6"/>
        <v/>
      </c>
      <c r="H457" s="113"/>
      <c r="I457" s="113"/>
      <c r="J457" s="106"/>
      <c r="K457" s="99" t="str">
        <f>IF($J457="","",VLOOKUP($J457,'Bảng tổng hợp'!$C$11:$Q$20000,2,0))</f>
        <v/>
      </c>
      <c r="L457" s="101" t="str">
        <f>IF($J457="","",VLOOKUP($J457,'Bảng tổng hợp'!$C$11:$Q$20000,3,0))</f>
        <v/>
      </c>
      <c r="M457" s="114"/>
      <c r="N457" s="102">
        <f t="shared" si="3"/>
        <v>0</v>
      </c>
      <c r="O457" s="103"/>
      <c r="P457" s="104" t="str">
        <f>IF($J457="","",VLOOKUP($J457,'Bảng tổng hợp'!$C$11:$M$20000,10,0))</f>
        <v/>
      </c>
      <c r="Q457" s="105" t="str">
        <f>IF($J457="","",VLOOKUP($J457,'Bảng tổng hợp'!$C$11:$M$20000,11,0))</f>
        <v/>
      </c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ht="18.75" customHeight="1">
      <c r="A458" s="106"/>
      <c r="B458" s="111"/>
      <c r="C458" s="112"/>
      <c r="D458" s="112"/>
      <c r="E458" s="99" t="str">
        <f t="shared" si="4"/>
        <v/>
      </c>
      <c r="F458" s="99" t="str">
        <f t="shared" si="5"/>
        <v/>
      </c>
      <c r="G458" s="99" t="str">
        <f t="shared" si="6"/>
        <v/>
      </c>
      <c r="H458" s="113"/>
      <c r="I458" s="113"/>
      <c r="J458" s="106"/>
      <c r="K458" s="99" t="str">
        <f>IF($J458="","",VLOOKUP($J458,'Bảng tổng hợp'!$C$11:$Q$20000,2,0))</f>
        <v/>
      </c>
      <c r="L458" s="101" t="str">
        <f>IF($J458="","",VLOOKUP($J458,'Bảng tổng hợp'!$C$11:$Q$20000,3,0))</f>
        <v/>
      </c>
      <c r="M458" s="114"/>
      <c r="N458" s="102">
        <f t="shared" si="3"/>
        <v>0</v>
      </c>
      <c r="O458" s="103"/>
      <c r="P458" s="104" t="str">
        <f>IF($J458="","",VLOOKUP($J458,'Bảng tổng hợp'!$C$11:$M$20000,10,0))</f>
        <v/>
      </c>
      <c r="Q458" s="105" t="str">
        <f>IF($J458="","",VLOOKUP($J458,'Bảng tổng hợp'!$C$11:$M$20000,11,0))</f>
        <v/>
      </c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ht="18.75" customHeight="1">
      <c r="A459" s="106"/>
      <c r="B459" s="111"/>
      <c r="C459" s="112"/>
      <c r="D459" s="112"/>
      <c r="E459" s="99" t="str">
        <f t="shared" si="4"/>
        <v/>
      </c>
      <c r="F459" s="99" t="str">
        <f t="shared" si="5"/>
        <v/>
      </c>
      <c r="G459" s="99" t="str">
        <f t="shared" si="6"/>
        <v/>
      </c>
      <c r="H459" s="113"/>
      <c r="I459" s="113"/>
      <c r="J459" s="106"/>
      <c r="K459" s="99" t="str">
        <f>IF($J459="","",VLOOKUP($J459,'Bảng tổng hợp'!$C$11:$Q$20000,2,0))</f>
        <v/>
      </c>
      <c r="L459" s="101" t="str">
        <f>IF($J459="","",VLOOKUP($J459,'Bảng tổng hợp'!$C$11:$Q$20000,3,0))</f>
        <v/>
      </c>
      <c r="M459" s="114"/>
      <c r="N459" s="102">
        <f t="shared" si="3"/>
        <v>0</v>
      </c>
      <c r="O459" s="103"/>
      <c r="P459" s="104" t="str">
        <f>IF($J459="","",VLOOKUP($J459,'Bảng tổng hợp'!$C$11:$M$20000,10,0))</f>
        <v/>
      </c>
      <c r="Q459" s="105" t="str">
        <f>IF($J459="","",VLOOKUP($J459,'Bảng tổng hợp'!$C$11:$M$20000,11,0))</f>
        <v/>
      </c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ht="18.75" customHeight="1">
      <c r="A460" s="106"/>
      <c r="B460" s="111"/>
      <c r="C460" s="112"/>
      <c r="D460" s="112"/>
      <c r="E460" s="99" t="str">
        <f t="shared" si="4"/>
        <v/>
      </c>
      <c r="F460" s="99" t="str">
        <f t="shared" si="5"/>
        <v/>
      </c>
      <c r="G460" s="99" t="str">
        <f t="shared" si="6"/>
        <v/>
      </c>
      <c r="H460" s="113"/>
      <c r="I460" s="113"/>
      <c r="J460" s="106"/>
      <c r="K460" s="99" t="str">
        <f>IF($J460="","",VLOOKUP($J460,'Bảng tổng hợp'!$C$11:$Q$20000,2,0))</f>
        <v/>
      </c>
      <c r="L460" s="101" t="str">
        <f>IF($J460="","",VLOOKUP($J460,'Bảng tổng hợp'!$C$11:$Q$20000,3,0))</f>
        <v/>
      </c>
      <c r="M460" s="114"/>
      <c r="N460" s="102">
        <f t="shared" si="3"/>
        <v>0</v>
      </c>
      <c r="O460" s="103"/>
      <c r="P460" s="104" t="str">
        <f>IF($J460="","",VLOOKUP($J460,'Bảng tổng hợp'!$C$11:$M$20000,10,0))</f>
        <v/>
      </c>
      <c r="Q460" s="105" t="str">
        <f>IF($J460="","",VLOOKUP($J460,'Bảng tổng hợp'!$C$11:$M$20000,11,0))</f>
        <v/>
      </c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ht="18.75" customHeight="1">
      <c r="A461" s="106"/>
      <c r="B461" s="111"/>
      <c r="C461" s="112"/>
      <c r="D461" s="112"/>
      <c r="E461" s="99" t="str">
        <f t="shared" si="4"/>
        <v/>
      </c>
      <c r="F461" s="99" t="str">
        <f t="shared" si="5"/>
        <v/>
      </c>
      <c r="G461" s="99" t="str">
        <f t="shared" si="6"/>
        <v/>
      </c>
      <c r="H461" s="113"/>
      <c r="I461" s="113"/>
      <c r="J461" s="106"/>
      <c r="K461" s="99" t="str">
        <f>IF($J461="","",VLOOKUP($J461,'Bảng tổng hợp'!$C$11:$Q$20000,2,0))</f>
        <v/>
      </c>
      <c r="L461" s="101" t="str">
        <f>IF($J461="","",VLOOKUP($J461,'Bảng tổng hợp'!$C$11:$Q$20000,3,0))</f>
        <v/>
      </c>
      <c r="M461" s="114"/>
      <c r="N461" s="102">
        <f t="shared" si="3"/>
        <v>0</v>
      </c>
      <c r="O461" s="103"/>
      <c r="P461" s="104" t="str">
        <f>IF($J461="","",VLOOKUP($J461,'Bảng tổng hợp'!$C$11:$M$20000,10,0))</f>
        <v/>
      </c>
      <c r="Q461" s="105" t="str">
        <f>IF($J461="","",VLOOKUP($J461,'Bảng tổng hợp'!$C$11:$M$20000,11,0))</f>
        <v/>
      </c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ht="18.75" customHeight="1">
      <c r="A462" s="106"/>
      <c r="B462" s="111"/>
      <c r="C462" s="112"/>
      <c r="D462" s="112"/>
      <c r="E462" s="99" t="str">
        <f t="shared" si="4"/>
        <v/>
      </c>
      <c r="F462" s="99" t="str">
        <f t="shared" si="5"/>
        <v/>
      </c>
      <c r="G462" s="99" t="str">
        <f t="shared" si="6"/>
        <v/>
      </c>
      <c r="H462" s="113"/>
      <c r="I462" s="113"/>
      <c r="J462" s="106"/>
      <c r="K462" s="99" t="str">
        <f>IF($J462="","",VLOOKUP($J462,'Bảng tổng hợp'!$C$11:$Q$20000,2,0))</f>
        <v/>
      </c>
      <c r="L462" s="101" t="str">
        <f>IF($J462="","",VLOOKUP($J462,'Bảng tổng hợp'!$C$11:$Q$20000,3,0))</f>
        <v/>
      </c>
      <c r="M462" s="114"/>
      <c r="N462" s="102">
        <f t="shared" si="3"/>
        <v>0</v>
      </c>
      <c r="O462" s="103"/>
      <c r="P462" s="104" t="str">
        <f>IF($J462="","",VLOOKUP($J462,'Bảng tổng hợp'!$C$11:$M$20000,10,0))</f>
        <v/>
      </c>
      <c r="Q462" s="105" t="str">
        <f>IF($J462="","",VLOOKUP($J462,'Bảng tổng hợp'!$C$11:$M$20000,11,0))</f>
        <v/>
      </c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ht="18.75" customHeight="1">
      <c r="A463" s="106"/>
      <c r="B463" s="111"/>
      <c r="C463" s="112"/>
      <c r="D463" s="112"/>
      <c r="E463" s="99" t="str">
        <f t="shared" si="4"/>
        <v/>
      </c>
      <c r="F463" s="99" t="str">
        <f t="shared" si="5"/>
        <v/>
      </c>
      <c r="G463" s="99" t="str">
        <f t="shared" si="6"/>
        <v/>
      </c>
      <c r="H463" s="113"/>
      <c r="I463" s="113"/>
      <c r="J463" s="106"/>
      <c r="K463" s="99" t="str">
        <f>IF($J463="","",VLOOKUP($J463,'Bảng tổng hợp'!$C$11:$Q$20000,2,0))</f>
        <v/>
      </c>
      <c r="L463" s="101" t="str">
        <f>IF($J463="","",VLOOKUP($J463,'Bảng tổng hợp'!$C$11:$Q$20000,3,0))</f>
        <v/>
      </c>
      <c r="M463" s="114"/>
      <c r="N463" s="102">
        <f t="shared" si="3"/>
        <v>0</v>
      </c>
      <c r="O463" s="103"/>
      <c r="P463" s="104" t="str">
        <f>IF($J463="","",VLOOKUP($J463,'Bảng tổng hợp'!$C$11:$M$20000,10,0))</f>
        <v/>
      </c>
      <c r="Q463" s="105" t="str">
        <f>IF($J463="","",VLOOKUP($J463,'Bảng tổng hợp'!$C$11:$M$20000,11,0))</f>
        <v/>
      </c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ht="18.75" customHeight="1">
      <c r="A464" s="106"/>
      <c r="B464" s="111"/>
      <c r="C464" s="112"/>
      <c r="D464" s="112"/>
      <c r="E464" s="99" t="str">
        <f t="shared" si="4"/>
        <v/>
      </c>
      <c r="F464" s="99" t="str">
        <f t="shared" si="5"/>
        <v/>
      </c>
      <c r="G464" s="99" t="str">
        <f t="shared" si="6"/>
        <v/>
      </c>
      <c r="H464" s="113"/>
      <c r="I464" s="113"/>
      <c r="J464" s="106"/>
      <c r="K464" s="99" t="str">
        <f>IF($J464="","",VLOOKUP($J464,'Bảng tổng hợp'!$C$11:$Q$20000,2,0))</f>
        <v/>
      </c>
      <c r="L464" s="101" t="str">
        <f>IF($J464="","",VLOOKUP($J464,'Bảng tổng hợp'!$C$11:$Q$20000,3,0))</f>
        <v/>
      </c>
      <c r="M464" s="114"/>
      <c r="N464" s="102">
        <f t="shared" si="3"/>
        <v>0</v>
      </c>
      <c r="O464" s="103"/>
      <c r="P464" s="104" t="str">
        <f>IF($J464="","",VLOOKUP($J464,'Bảng tổng hợp'!$C$11:$M$20000,10,0))</f>
        <v/>
      </c>
      <c r="Q464" s="105" t="str">
        <f>IF($J464="","",VLOOKUP($J464,'Bảng tổng hợp'!$C$11:$M$20000,11,0))</f>
        <v/>
      </c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ht="18.75" customHeight="1">
      <c r="A465" s="106"/>
      <c r="B465" s="111"/>
      <c r="C465" s="112"/>
      <c r="D465" s="112"/>
      <c r="E465" s="99" t="str">
        <f t="shared" si="4"/>
        <v/>
      </c>
      <c r="F465" s="99" t="str">
        <f t="shared" si="5"/>
        <v/>
      </c>
      <c r="G465" s="99" t="str">
        <f t="shared" si="6"/>
        <v/>
      </c>
      <c r="H465" s="113"/>
      <c r="I465" s="113"/>
      <c r="J465" s="106"/>
      <c r="K465" s="99" t="str">
        <f>IF($J465="","",VLOOKUP($J465,'Bảng tổng hợp'!$C$11:$Q$20000,2,0))</f>
        <v/>
      </c>
      <c r="L465" s="101" t="str">
        <f>IF($J465="","",VLOOKUP($J465,'Bảng tổng hợp'!$C$11:$Q$20000,3,0))</f>
        <v/>
      </c>
      <c r="M465" s="114"/>
      <c r="N465" s="102">
        <f t="shared" si="3"/>
        <v>0</v>
      </c>
      <c r="O465" s="103"/>
      <c r="P465" s="104" t="str">
        <f>IF($J465="","",VLOOKUP($J465,'Bảng tổng hợp'!$C$11:$M$20000,10,0))</f>
        <v/>
      </c>
      <c r="Q465" s="105" t="str">
        <f>IF($J465="","",VLOOKUP($J465,'Bảng tổng hợp'!$C$11:$M$20000,11,0))</f>
        <v/>
      </c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ht="18.75" customHeight="1">
      <c r="A466" s="106"/>
      <c r="B466" s="111"/>
      <c r="C466" s="112"/>
      <c r="D466" s="112"/>
      <c r="E466" s="99" t="str">
        <f t="shared" si="4"/>
        <v/>
      </c>
      <c r="F466" s="99" t="str">
        <f t="shared" si="5"/>
        <v/>
      </c>
      <c r="G466" s="99" t="str">
        <f t="shared" si="6"/>
        <v/>
      </c>
      <c r="H466" s="113"/>
      <c r="I466" s="113"/>
      <c r="J466" s="106"/>
      <c r="K466" s="99" t="str">
        <f>IF($J466="","",VLOOKUP($J466,'Bảng tổng hợp'!$C$11:$Q$20000,2,0))</f>
        <v/>
      </c>
      <c r="L466" s="101" t="str">
        <f>IF($J466="","",VLOOKUP($J466,'Bảng tổng hợp'!$C$11:$Q$20000,3,0))</f>
        <v/>
      </c>
      <c r="M466" s="114"/>
      <c r="N466" s="102">
        <f t="shared" si="3"/>
        <v>0</v>
      </c>
      <c r="O466" s="103"/>
      <c r="P466" s="104" t="str">
        <f>IF($J466="","",VLOOKUP($J466,'Bảng tổng hợp'!$C$11:$M$20000,10,0))</f>
        <v/>
      </c>
      <c r="Q466" s="105" t="str">
        <f>IF($J466="","",VLOOKUP($J466,'Bảng tổng hợp'!$C$11:$M$20000,11,0))</f>
        <v/>
      </c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ht="18.75" customHeight="1">
      <c r="A467" s="106"/>
      <c r="B467" s="111"/>
      <c r="C467" s="112"/>
      <c r="D467" s="112"/>
      <c r="E467" s="99" t="str">
        <f t="shared" si="4"/>
        <v/>
      </c>
      <c r="F467" s="99" t="str">
        <f t="shared" si="5"/>
        <v/>
      </c>
      <c r="G467" s="99" t="str">
        <f t="shared" si="6"/>
        <v/>
      </c>
      <c r="H467" s="113"/>
      <c r="I467" s="113"/>
      <c r="J467" s="106"/>
      <c r="K467" s="99" t="str">
        <f>IF($J467="","",VLOOKUP($J467,'Bảng tổng hợp'!$C$11:$Q$20000,2,0))</f>
        <v/>
      </c>
      <c r="L467" s="101" t="str">
        <f>IF($J467="","",VLOOKUP($J467,'Bảng tổng hợp'!$C$11:$Q$20000,3,0))</f>
        <v/>
      </c>
      <c r="M467" s="114"/>
      <c r="N467" s="102">
        <f t="shared" si="3"/>
        <v>0</v>
      </c>
      <c r="O467" s="103"/>
      <c r="P467" s="104" t="str">
        <f>IF($J467="","",VLOOKUP($J467,'Bảng tổng hợp'!$C$11:$M$20000,10,0))</f>
        <v/>
      </c>
      <c r="Q467" s="105" t="str">
        <f>IF($J467="","",VLOOKUP($J467,'Bảng tổng hợp'!$C$11:$M$20000,11,0))</f>
        <v/>
      </c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ht="18.75" customHeight="1">
      <c r="A468" s="106"/>
      <c r="B468" s="111"/>
      <c r="C468" s="112"/>
      <c r="D468" s="112"/>
      <c r="E468" s="99" t="str">
        <f t="shared" si="4"/>
        <v/>
      </c>
      <c r="F468" s="99" t="str">
        <f t="shared" si="5"/>
        <v/>
      </c>
      <c r="G468" s="99" t="str">
        <f t="shared" si="6"/>
        <v/>
      </c>
      <c r="H468" s="113"/>
      <c r="I468" s="113"/>
      <c r="J468" s="106"/>
      <c r="K468" s="99" t="str">
        <f>IF($J468="","",VLOOKUP($J468,'Bảng tổng hợp'!$C$11:$Q$20000,2,0))</f>
        <v/>
      </c>
      <c r="L468" s="101" t="str">
        <f>IF($J468="","",VLOOKUP($J468,'Bảng tổng hợp'!$C$11:$Q$20000,3,0))</f>
        <v/>
      </c>
      <c r="M468" s="114"/>
      <c r="N468" s="102">
        <f t="shared" si="3"/>
        <v>0</v>
      </c>
      <c r="O468" s="103"/>
      <c r="P468" s="104" t="str">
        <f>IF($J468="","",VLOOKUP($J468,'Bảng tổng hợp'!$C$11:$M$20000,10,0))</f>
        <v/>
      </c>
      <c r="Q468" s="105" t="str">
        <f>IF($J468="","",VLOOKUP($J468,'Bảng tổng hợp'!$C$11:$M$20000,11,0))</f>
        <v/>
      </c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ht="18.75" customHeight="1">
      <c r="A469" s="106"/>
      <c r="B469" s="111"/>
      <c r="C469" s="112"/>
      <c r="D469" s="112"/>
      <c r="E469" s="99" t="str">
        <f t="shared" si="4"/>
        <v/>
      </c>
      <c r="F469" s="99" t="str">
        <f t="shared" si="5"/>
        <v/>
      </c>
      <c r="G469" s="99" t="str">
        <f t="shared" si="6"/>
        <v/>
      </c>
      <c r="H469" s="113"/>
      <c r="I469" s="113"/>
      <c r="J469" s="106"/>
      <c r="K469" s="99" t="str">
        <f>IF($J469="","",VLOOKUP($J469,'Bảng tổng hợp'!$C$11:$Q$20000,2,0))</f>
        <v/>
      </c>
      <c r="L469" s="101" t="str">
        <f>IF($J469="","",VLOOKUP($J469,'Bảng tổng hợp'!$C$11:$Q$20000,3,0))</f>
        <v/>
      </c>
      <c r="M469" s="114"/>
      <c r="N469" s="102">
        <f t="shared" si="3"/>
        <v>0</v>
      </c>
      <c r="O469" s="103"/>
      <c r="P469" s="104" t="str">
        <f>IF($J469="","",VLOOKUP($J469,'Bảng tổng hợp'!$C$11:$M$20000,10,0))</f>
        <v/>
      </c>
      <c r="Q469" s="105" t="str">
        <f>IF($J469="","",VLOOKUP($J469,'Bảng tổng hợp'!$C$11:$M$20000,11,0))</f>
        <v/>
      </c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ht="18.75" customHeight="1">
      <c r="A470" s="106"/>
      <c r="B470" s="111"/>
      <c r="C470" s="112"/>
      <c r="D470" s="112"/>
      <c r="E470" s="99" t="str">
        <f t="shared" si="4"/>
        <v/>
      </c>
      <c r="F470" s="99" t="str">
        <f t="shared" si="5"/>
        <v/>
      </c>
      <c r="G470" s="99" t="str">
        <f t="shared" si="6"/>
        <v/>
      </c>
      <c r="H470" s="113"/>
      <c r="I470" s="113"/>
      <c r="J470" s="106"/>
      <c r="K470" s="99" t="str">
        <f>IF($J470="","",VLOOKUP($J470,'Bảng tổng hợp'!$C$11:$Q$20000,2,0))</f>
        <v/>
      </c>
      <c r="L470" s="101" t="str">
        <f>IF($J470="","",VLOOKUP($J470,'Bảng tổng hợp'!$C$11:$Q$20000,3,0))</f>
        <v/>
      </c>
      <c r="M470" s="114"/>
      <c r="N470" s="102">
        <f t="shared" si="3"/>
        <v>0</v>
      </c>
      <c r="O470" s="103"/>
      <c r="P470" s="104" t="str">
        <f>IF($J470="","",VLOOKUP($J470,'Bảng tổng hợp'!$C$11:$M$20000,10,0))</f>
        <v/>
      </c>
      <c r="Q470" s="105" t="str">
        <f>IF($J470="","",VLOOKUP($J470,'Bảng tổng hợp'!$C$11:$M$20000,11,0))</f>
        <v/>
      </c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ht="18.75" customHeight="1">
      <c r="A471" s="106"/>
      <c r="B471" s="111"/>
      <c r="C471" s="112"/>
      <c r="D471" s="112"/>
      <c r="E471" s="99" t="str">
        <f t="shared" si="4"/>
        <v/>
      </c>
      <c r="F471" s="99" t="str">
        <f t="shared" si="5"/>
        <v/>
      </c>
      <c r="G471" s="99" t="str">
        <f t="shared" si="6"/>
        <v/>
      </c>
      <c r="H471" s="113"/>
      <c r="I471" s="113"/>
      <c r="J471" s="106"/>
      <c r="K471" s="99" t="str">
        <f>IF($J471="","",VLOOKUP($J471,'Bảng tổng hợp'!$C$11:$Q$20000,2,0))</f>
        <v/>
      </c>
      <c r="L471" s="101" t="str">
        <f>IF($J471="","",VLOOKUP($J471,'Bảng tổng hợp'!$C$11:$Q$20000,3,0))</f>
        <v/>
      </c>
      <c r="M471" s="114"/>
      <c r="N471" s="102">
        <f t="shared" si="3"/>
        <v>0</v>
      </c>
      <c r="O471" s="103"/>
      <c r="P471" s="104" t="str">
        <f>IF($J471="","",VLOOKUP($J471,'Bảng tổng hợp'!$C$11:$M$20000,10,0))</f>
        <v/>
      </c>
      <c r="Q471" s="105" t="str">
        <f>IF($J471="","",VLOOKUP($J471,'Bảng tổng hợp'!$C$11:$M$20000,11,0))</f>
        <v/>
      </c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ht="18.75" customHeight="1">
      <c r="A472" s="106"/>
      <c r="B472" s="111"/>
      <c r="C472" s="112"/>
      <c r="D472" s="112"/>
      <c r="E472" s="99" t="str">
        <f t="shared" si="4"/>
        <v/>
      </c>
      <c r="F472" s="99" t="str">
        <f t="shared" si="5"/>
        <v/>
      </c>
      <c r="G472" s="99" t="str">
        <f t="shared" si="6"/>
        <v/>
      </c>
      <c r="H472" s="113"/>
      <c r="I472" s="113"/>
      <c r="J472" s="106"/>
      <c r="K472" s="99" t="str">
        <f>IF($J472="","",VLOOKUP($J472,'Bảng tổng hợp'!$C$11:$Q$20000,2,0))</f>
        <v/>
      </c>
      <c r="L472" s="101" t="str">
        <f>IF($J472="","",VLOOKUP($J472,'Bảng tổng hợp'!$C$11:$Q$20000,3,0))</f>
        <v/>
      </c>
      <c r="M472" s="114"/>
      <c r="N472" s="102">
        <f t="shared" si="3"/>
        <v>0</v>
      </c>
      <c r="O472" s="103"/>
      <c r="P472" s="104" t="str">
        <f>IF($J472="","",VLOOKUP($J472,'Bảng tổng hợp'!$C$11:$M$20000,10,0))</f>
        <v/>
      </c>
      <c r="Q472" s="105" t="str">
        <f>IF($J472="","",VLOOKUP($J472,'Bảng tổng hợp'!$C$11:$M$20000,11,0))</f>
        <v/>
      </c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ht="18.75" customHeight="1">
      <c r="A473" s="106"/>
      <c r="B473" s="111"/>
      <c r="C473" s="112"/>
      <c r="D473" s="112"/>
      <c r="E473" s="99" t="str">
        <f t="shared" si="4"/>
        <v/>
      </c>
      <c r="F473" s="99" t="str">
        <f t="shared" si="5"/>
        <v/>
      </c>
      <c r="G473" s="99" t="str">
        <f t="shared" si="6"/>
        <v/>
      </c>
      <c r="H473" s="113"/>
      <c r="I473" s="113"/>
      <c r="J473" s="106"/>
      <c r="K473" s="99" t="str">
        <f>IF($J473="","",VLOOKUP($J473,'Bảng tổng hợp'!$C$11:$Q$20000,2,0))</f>
        <v/>
      </c>
      <c r="L473" s="101" t="str">
        <f>IF($J473="","",VLOOKUP($J473,'Bảng tổng hợp'!$C$11:$Q$20000,3,0))</f>
        <v/>
      </c>
      <c r="M473" s="114"/>
      <c r="N473" s="102">
        <f t="shared" si="3"/>
        <v>0</v>
      </c>
      <c r="O473" s="103"/>
      <c r="P473" s="104" t="str">
        <f>IF($J473="","",VLOOKUP($J473,'Bảng tổng hợp'!$C$11:$M$20000,10,0))</f>
        <v/>
      </c>
      <c r="Q473" s="105" t="str">
        <f>IF($J473="","",VLOOKUP($J473,'Bảng tổng hợp'!$C$11:$M$20000,11,0))</f>
        <v/>
      </c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ht="18.75" customHeight="1">
      <c r="A474" s="106"/>
      <c r="B474" s="111"/>
      <c r="C474" s="112"/>
      <c r="D474" s="112"/>
      <c r="E474" s="99" t="str">
        <f t="shared" si="4"/>
        <v/>
      </c>
      <c r="F474" s="99" t="str">
        <f t="shared" si="5"/>
        <v/>
      </c>
      <c r="G474" s="99" t="str">
        <f t="shared" si="6"/>
        <v/>
      </c>
      <c r="H474" s="113"/>
      <c r="I474" s="113"/>
      <c r="J474" s="106"/>
      <c r="K474" s="99" t="str">
        <f>IF($J474="","",VLOOKUP($J474,'Bảng tổng hợp'!$C$11:$Q$20000,2,0))</f>
        <v/>
      </c>
      <c r="L474" s="101" t="str">
        <f>IF($J474="","",VLOOKUP($J474,'Bảng tổng hợp'!$C$11:$Q$20000,3,0))</f>
        <v/>
      </c>
      <c r="M474" s="114"/>
      <c r="N474" s="102">
        <f t="shared" si="3"/>
        <v>0</v>
      </c>
      <c r="O474" s="103"/>
      <c r="P474" s="104" t="str">
        <f>IF($J474="","",VLOOKUP($J474,'Bảng tổng hợp'!$C$11:$M$20000,10,0))</f>
        <v/>
      </c>
      <c r="Q474" s="105" t="str">
        <f>IF($J474="","",VLOOKUP($J474,'Bảng tổng hợp'!$C$11:$M$20000,11,0))</f>
        <v/>
      </c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ht="18.75" customHeight="1">
      <c r="A475" s="106"/>
      <c r="B475" s="111"/>
      <c r="C475" s="112"/>
      <c r="D475" s="112"/>
      <c r="E475" s="99" t="str">
        <f t="shared" si="4"/>
        <v/>
      </c>
      <c r="F475" s="99" t="str">
        <f t="shared" si="5"/>
        <v/>
      </c>
      <c r="G475" s="99" t="str">
        <f t="shared" si="6"/>
        <v/>
      </c>
      <c r="H475" s="113"/>
      <c r="I475" s="113"/>
      <c r="J475" s="106"/>
      <c r="K475" s="99" t="str">
        <f>IF($J475="","",VLOOKUP($J475,'Bảng tổng hợp'!$C$11:$Q$20000,2,0))</f>
        <v/>
      </c>
      <c r="L475" s="101" t="str">
        <f>IF($J475="","",VLOOKUP($J475,'Bảng tổng hợp'!$C$11:$Q$20000,3,0))</f>
        <v/>
      </c>
      <c r="M475" s="114"/>
      <c r="N475" s="102">
        <f t="shared" si="3"/>
        <v>0</v>
      </c>
      <c r="O475" s="103"/>
      <c r="P475" s="104" t="str">
        <f>IF($J475="","",VLOOKUP($J475,'Bảng tổng hợp'!$C$11:$M$20000,10,0))</f>
        <v/>
      </c>
      <c r="Q475" s="105" t="str">
        <f>IF($J475="","",VLOOKUP($J475,'Bảng tổng hợp'!$C$11:$M$20000,11,0))</f>
        <v/>
      </c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ht="18.75" customHeight="1">
      <c r="A476" s="106"/>
      <c r="B476" s="111"/>
      <c r="C476" s="112"/>
      <c r="D476" s="112"/>
      <c r="E476" s="99" t="str">
        <f t="shared" si="4"/>
        <v/>
      </c>
      <c r="F476" s="99" t="str">
        <f t="shared" si="5"/>
        <v/>
      </c>
      <c r="G476" s="99" t="str">
        <f t="shared" si="6"/>
        <v/>
      </c>
      <c r="H476" s="113"/>
      <c r="I476" s="113"/>
      <c r="J476" s="106"/>
      <c r="K476" s="99" t="str">
        <f>IF($J476="","",VLOOKUP($J476,'Bảng tổng hợp'!$C$11:$Q$20000,2,0))</f>
        <v/>
      </c>
      <c r="L476" s="101" t="str">
        <f>IF($J476="","",VLOOKUP($J476,'Bảng tổng hợp'!$C$11:$Q$20000,3,0))</f>
        <v/>
      </c>
      <c r="M476" s="114"/>
      <c r="N476" s="102">
        <f t="shared" si="3"/>
        <v>0</v>
      </c>
      <c r="O476" s="103"/>
      <c r="P476" s="104" t="str">
        <f>IF($J476="","",VLOOKUP($J476,'Bảng tổng hợp'!$C$11:$M$20000,10,0))</f>
        <v/>
      </c>
      <c r="Q476" s="105" t="str">
        <f>IF($J476="","",VLOOKUP($J476,'Bảng tổng hợp'!$C$11:$M$20000,11,0))</f>
        <v/>
      </c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ht="18.75" customHeight="1">
      <c r="A477" s="106"/>
      <c r="B477" s="111"/>
      <c r="C477" s="112"/>
      <c r="D477" s="112"/>
      <c r="E477" s="99" t="str">
        <f t="shared" si="4"/>
        <v/>
      </c>
      <c r="F477" s="99" t="str">
        <f t="shared" si="5"/>
        <v/>
      </c>
      <c r="G477" s="99" t="str">
        <f t="shared" si="6"/>
        <v/>
      </c>
      <c r="H477" s="113"/>
      <c r="I477" s="113"/>
      <c r="J477" s="106"/>
      <c r="K477" s="99" t="str">
        <f>IF($J477="","",VLOOKUP($J477,'Bảng tổng hợp'!$C$11:$Q$20000,2,0))</f>
        <v/>
      </c>
      <c r="L477" s="101" t="str">
        <f>IF($J477="","",VLOOKUP($J477,'Bảng tổng hợp'!$C$11:$Q$20000,3,0))</f>
        <v/>
      </c>
      <c r="M477" s="114"/>
      <c r="N477" s="102">
        <f t="shared" si="3"/>
        <v>0</v>
      </c>
      <c r="O477" s="103"/>
      <c r="P477" s="104" t="str">
        <f>IF($J477="","",VLOOKUP($J477,'Bảng tổng hợp'!$C$11:$M$20000,10,0))</f>
        <v/>
      </c>
      <c r="Q477" s="105" t="str">
        <f>IF($J477="","",VLOOKUP($J477,'Bảng tổng hợp'!$C$11:$M$20000,11,0))</f>
        <v/>
      </c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ht="18.75" customHeight="1">
      <c r="A478" s="106"/>
      <c r="B478" s="111"/>
      <c r="C478" s="112"/>
      <c r="D478" s="112"/>
      <c r="E478" s="99" t="str">
        <f t="shared" si="4"/>
        <v/>
      </c>
      <c r="F478" s="99" t="str">
        <f t="shared" si="5"/>
        <v/>
      </c>
      <c r="G478" s="99" t="str">
        <f t="shared" si="6"/>
        <v/>
      </c>
      <c r="H478" s="113"/>
      <c r="I478" s="113"/>
      <c r="J478" s="106"/>
      <c r="K478" s="99" t="str">
        <f>IF($J478="","",VLOOKUP($J478,'Bảng tổng hợp'!$C$11:$Q$20000,2,0))</f>
        <v/>
      </c>
      <c r="L478" s="101" t="str">
        <f>IF($J478="","",VLOOKUP($J478,'Bảng tổng hợp'!$C$11:$Q$20000,3,0))</f>
        <v/>
      </c>
      <c r="M478" s="114"/>
      <c r="N478" s="102">
        <f t="shared" si="3"/>
        <v>0</v>
      </c>
      <c r="O478" s="103"/>
      <c r="P478" s="104" t="str">
        <f>IF($J478="","",VLOOKUP($J478,'Bảng tổng hợp'!$C$11:$M$20000,10,0))</f>
        <v/>
      </c>
      <c r="Q478" s="105" t="str">
        <f>IF($J478="","",VLOOKUP($J478,'Bảng tổng hợp'!$C$11:$M$20000,11,0))</f>
        <v/>
      </c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ht="18.75" customHeight="1">
      <c r="A479" s="106"/>
      <c r="B479" s="111"/>
      <c r="C479" s="112"/>
      <c r="D479" s="112"/>
      <c r="E479" s="99" t="str">
        <f t="shared" si="4"/>
        <v/>
      </c>
      <c r="F479" s="99" t="str">
        <f t="shared" si="5"/>
        <v/>
      </c>
      <c r="G479" s="99" t="str">
        <f t="shared" si="6"/>
        <v/>
      </c>
      <c r="H479" s="113"/>
      <c r="I479" s="113"/>
      <c r="J479" s="106"/>
      <c r="K479" s="99" t="str">
        <f>IF($J479="","",VLOOKUP($J479,'Bảng tổng hợp'!$C$11:$Q$20000,2,0))</f>
        <v/>
      </c>
      <c r="L479" s="101" t="str">
        <f>IF($J479="","",VLOOKUP($J479,'Bảng tổng hợp'!$C$11:$Q$20000,3,0))</f>
        <v/>
      </c>
      <c r="M479" s="114"/>
      <c r="N479" s="102">
        <f t="shared" si="3"/>
        <v>0</v>
      </c>
      <c r="O479" s="103"/>
      <c r="P479" s="104" t="str">
        <f>IF($J479="","",VLOOKUP($J479,'Bảng tổng hợp'!$C$11:$M$20000,10,0))</f>
        <v/>
      </c>
      <c r="Q479" s="105" t="str">
        <f>IF($J479="","",VLOOKUP($J479,'Bảng tổng hợp'!$C$11:$M$20000,11,0))</f>
        <v/>
      </c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ht="18.75" customHeight="1">
      <c r="A480" s="106"/>
      <c r="B480" s="111"/>
      <c r="C480" s="112"/>
      <c r="D480" s="112"/>
      <c r="E480" s="99" t="str">
        <f t="shared" si="4"/>
        <v/>
      </c>
      <c r="F480" s="99" t="str">
        <f t="shared" si="5"/>
        <v/>
      </c>
      <c r="G480" s="99" t="str">
        <f t="shared" si="6"/>
        <v/>
      </c>
      <c r="H480" s="113"/>
      <c r="I480" s="113"/>
      <c r="J480" s="106"/>
      <c r="K480" s="99" t="str">
        <f>IF($J480="","",VLOOKUP($J480,'Bảng tổng hợp'!$C$11:$Q$20000,2,0))</f>
        <v/>
      </c>
      <c r="L480" s="101" t="str">
        <f>IF($J480="","",VLOOKUP($J480,'Bảng tổng hợp'!$C$11:$Q$20000,3,0))</f>
        <v/>
      </c>
      <c r="M480" s="114"/>
      <c r="N480" s="102">
        <f t="shared" si="3"/>
        <v>0</v>
      </c>
      <c r="O480" s="103"/>
      <c r="P480" s="104" t="str">
        <f>IF($J480="","",VLOOKUP($J480,'Bảng tổng hợp'!$C$11:$M$20000,10,0))</f>
        <v/>
      </c>
      <c r="Q480" s="105" t="str">
        <f>IF($J480="","",VLOOKUP($J480,'Bảng tổng hợp'!$C$11:$M$20000,11,0))</f>
        <v/>
      </c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ht="18.75" customHeight="1">
      <c r="A481" s="106"/>
      <c r="B481" s="111"/>
      <c r="C481" s="112"/>
      <c r="D481" s="112"/>
      <c r="E481" s="99" t="str">
        <f t="shared" si="4"/>
        <v/>
      </c>
      <c r="F481" s="99" t="str">
        <f t="shared" si="5"/>
        <v/>
      </c>
      <c r="G481" s="99" t="str">
        <f t="shared" si="6"/>
        <v/>
      </c>
      <c r="H481" s="113"/>
      <c r="I481" s="113"/>
      <c r="J481" s="106"/>
      <c r="K481" s="99" t="str">
        <f>IF($J481="","",VLOOKUP($J481,'Bảng tổng hợp'!$C$11:$Q$20000,2,0))</f>
        <v/>
      </c>
      <c r="L481" s="101" t="str">
        <f>IF($J481="","",VLOOKUP($J481,'Bảng tổng hợp'!$C$11:$Q$20000,3,0))</f>
        <v/>
      </c>
      <c r="M481" s="114"/>
      <c r="N481" s="102">
        <f t="shared" si="3"/>
        <v>0</v>
      </c>
      <c r="O481" s="103"/>
      <c r="P481" s="104" t="str">
        <f>IF($J481="","",VLOOKUP($J481,'Bảng tổng hợp'!$C$11:$M$20000,10,0))</f>
        <v/>
      </c>
      <c r="Q481" s="105" t="str">
        <f>IF($J481="","",VLOOKUP($J481,'Bảng tổng hợp'!$C$11:$M$20000,11,0))</f>
        <v/>
      </c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ht="18.75" customHeight="1">
      <c r="A482" s="106"/>
      <c r="B482" s="111"/>
      <c r="C482" s="112"/>
      <c r="D482" s="112"/>
      <c r="E482" s="99" t="str">
        <f t="shared" si="4"/>
        <v/>
      </c>
      <c r="F482" s="99" t="str">
        <f t="shared" si="5"/>
        <v/>
      </c>
      <c r="G482" s="99" t="str">
        <f t="shared" si="6"/>
        <v/>
      </c>
      <c r="H482" s="113"/>
      <c r="I482" s="113"/>
      <c r="J482" s="106"/>
      <c r="K482" s="99" t="str">
        <f>IF($J482="","",VLOOKUP($J482,'Bảng tổng hợp'!$C$11:$Q$20000,2,0))</f>
        <v/>
      </c>
      <c r="L482" s="101" t="str">
        <f>IF($J482="","",VLOOKUP($J482,'Bảng tổng hợp'!$C$11:$Q$20000,3,0))</f>
        <v/>
      </c>
      <c r="M482" s="114"/>
      <c r="N482" s="102">
        <f t="shared" si="3"/>
        <v>0</v>
      </c>
      <c r="O482" s="103"/>
      <c r="P482" s="104" t="str">
        <f>IF($J482="","",VLOOKUP($J482,'Bảng tổng hợp'!$C$11:$M$20000,10,0))</f>
        <v/>
      </c>
      <c r="Q482" s="105" t="str">
        <f>IF($J482="","",VLOOKUP($J482,'Bảng tổng hợp'!$C$11:$M$20000,11,0))</f>
        <v/>
      </c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ht="18.75" customHeight="1">
      <c r="A483" s="106"/>
      <c r="B483" s="111"/>
      <c r="C483" s="112"/>
      <c r="D483" s="112"/>
      <c r="E483" s="99" t="str">
        <f t="shared" si="4"/>
        <v/>
      </c>
      <c r="F483" s="99" t="str">
        <f t="shared" si="5"/>
        <v/>
      </c>
      <c r="G483" s="99" t="str">
        <f t="shared" si="6"/>
        <v/>
      </c>
      <c r="H483" s="113"/>
      <c r="I483" s="113"/>
      <c r="J483" s="106"/>
      <c r="K483" s="99" t="str">
        <f>IF($J483="","",VLOOKUP($J483,'Bảng tổng hợp'!$C$11:$Q$20000,2,0))</f>
        <v/>
      </c>
      <c r="L483" s="101" t="str">
        <f>IF($J483="","",VLOOKUP($J483,'Bảng tổng hợp'!$C$11:$Q$20000,3,0))</f>
        <v/>
      </c>
      <c r="M483" s="114"/>
      <c r="N483" s="102">
        <f t="shared" si="3"/>
        <v>0</v>
      </c>
      <c r="O483" s="103"/>
      <c r="P483" s="104" t="str">
        <f>IF($J483="","",VLOOKUP($J483,'Bảng tổng hợp'!$C$11:$M$20000,10,0))</f>
        <v/>
      </c>
      <c r="Q483" s="105" t="str">
        <f>IF($J483="","",VLOOKUP($J483,'Bảng tổng hợp'!$C$11:$M$20000,11,0))</f>
        <v/>
      </c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ht="18.75" customHeight="1">
      <c r="A484" s="106"/>
      <c r="B484" s="111"/>
      <c r="C484" s="112"/>
      <c r="D484" s="112"/>
      <c r="E484" s="99" t="str">
        <f t="shared" si="4"/>
        <v/>
      </c>
      <c r="F484" s="99" t="str">
        <f t="shared" si="5"/>
        <v/>
      </c>
      <c r="G484" s="99" t="str">
        <f t="shared" si="6"/>
        <v/>
      </c>
      <c r="H484" s="113"/>
      <c r="I484" s="113"/>
      <c r="J484" s="106"/>
      <c r="K484" s="99" t="str">
        <f>IF($J484="","",VLOOKUP($J484,'Bảng tổng hợp'!$C$11:$Q$20000,2,0))</f>
        <v/>
      </c>
      <c r="L484" s="101" t="str">
        <f>IF($J484="","",VLOOKUP($J484,'Bảng tổng hợp'!$C$11:$Q$20000,3,0))</f>
        <v/>
      </c>
      <c r="M484" s="114"/>
      <c r="N484" s="102">
        <f t="shared" si="3"/>
        <v>0</v>
      </c>
      <c r="O484" s="103"/>
      <c r="P484" s="104" t="str">
        <f>IF($J484="","",VLOOKUP($J484,'Bảng tổng hợp'!$C$11:$M$20000,10,0))</f>
        <v/>
      </c>
      <c r="Q484" s="105" t="str">
        <f>IF($J484="","",VLOOKUP($J484,'Bảng tổng hợp'!$C$11:$M$20000,11,0))</f>
        <v/>
      </c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ht="18.75" customHeight="1">
      <c r="A485" s="106"/>
      <c r="B485" s="111"/>
      <c r="C485" s="112"/>
      <c r="D485" s="112"/>
      <c r="E485" s="99" t="str">
        <f t="shared" si="4"/>
        <v/>
      </c>
      <c r="F485" s="99" t="str">
        <f t="shared" si="5"/>
        <v/>
      </c>
      <c r="G485" s="99" t="str">
        <f t="shared" si="6"/>
        <v/>
      </c>
      <c r="H485" s="113"/>
      <c r="I485" s="113"/>
      <c r="J485" s="106"/>
      <c r="K485" s="99" t="str">
        <f>IF($J485="","",VLOOKUP($J485,'Bảng tổng hợp'!$C$11:$Q$20000,2,0))</f>
        <v/>
      </c>
      <c r="L485" s="101" t="str">
        <f>IF($J485="","",VLOOKUP($J485,'Bảng tổng hợp'!$C$11:$Q$20000,3,0))</f>
        <v/>
      </c>
      <c r="M485" s="114"/>
      <c r="N485" s="102">
        <f t="shared" si="3"/>
        <v>0</v>
      </c>
      <c r="O485" s="103"/>
      <c r="P485" s="104" t="str">
        <f>IF($J485="","",VLOOKUP($J485,'Bảng tổng hợp'!$C$11:$M$20000,10,0))</f>
        <v/>
      </c>
      <c r="Q485" s="105" t="str">
        <f>IF($J485="","",VLOOKUP($J485,'Bảng tổng hợp'!$C$11:$M$20000,11,0))</f>
        <v/>
      </c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ht="18.75" customHeight="1">
      <c r="A486" s="106"/>
      <c r="B486" s="111"/>
      <c r="C486" s="112"/>
      <c r="D486" s="112"/>
      <c r="E486" s="99" t="str">
        <f t="shared" si="4"/>
        <v/>
      </c>
      <c r="F486" s="99" t="str">
        <f t="shared" si="5"/>
        <v/>
      </c>
      <c r="G486" s="99" t="str">
        <f t="shared" si="6"/>
        <v/>
      </c>
      <c r="H486" s="113"/>
      <c r="I486" s="113"/>
      <c r="J486" s="106"/>
      <c r="K486" s="99" t="str">
        <f>IF($J486="","",VLOOKUP($J486,'Bảng tổng hợp'!$C$11:$Q$20000,2,0))</f>
        <v/>
      </c>
      <c r="L486" s="101" t="str">
        <f>IF($J486="","",VLOOKUP($J486,'Bảng tổng hợp'!$C$11:$Q$20000,3,0))</f>
        <v/>
      </c>
      <c r="M486" s="114"/>
      <c r="N486" s="102">
        <f t="shared" si="3"/>
        <v>0</v>
      </c>
      <c r="O486" s="103"/>
      <c r="P486" s="104" t="str">
        <f>IF($J486="","",VLOOKUP($J486,'Bảng tổng hợp'!$C$11:$M$20000,10,0))</f>
        <v/>
      </c>
      <c r="Q486" s="105" t="str">
        <f>IF($J486="","",VLOOKUP($J486,'Bảng tổng hợp'!$C$11:$M$20000,11,0))</f>
        <v/>
      </c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ht="18.75" customHeight="1">
      <c r="A487" s="106"/>
      <c r="B487" s="111"/>
      <c r="C487" s="112"/>
      <c r="D487" s="112"/>
      <c r="E487" s="99" t="str">
        <f t="shared" si="4"/>
        <v/>
      </c>
      <c r="F487" s="99" t="str">
        <f t="shared" si="5"/>
        <v/>
      </c>
      <c r="G487" s="99" t="str">
        <f t="shared" si="6"/>
        <v/>
      </c>
      <c r="H487" s="113"/>
      <c r="I487" s="113"/>
      <c r="J487" s="106"/>
      <c r="K487" s="99" t="str">
        <f>IF($J487="","",VLOOKUP($J487,'Bảng tổng hợp'!$C$11:$Q$20000,2,0))</f>
        <v/>
      </c>
      <c r="L487" s="101" t="str">
        <f>IF($J487="","",VLOOKUP($J487,'Bảng tổng hợp'!$C$11:$Q$20000,3,0))</f>
        <v/>
      </c>
      <c r="M487" s="114"/>
      <c r="N487" s="102">
        <f t="shared" si="3"/>
        <v>0</v>
      </c>
      <c r="O487" s="103"/>
      <c r="P487" s="104" t="str">
        <f>IF($J487="","",VLOOKUP($J487,'Bảng tổng hợp'!$C$11:$M$20000,10,0))</f>
        <v/>
      </c>
      <c r="Q487" s="105" t="str">
        <f>IF($J487="","",VLOOKUP($J487,'Bảng tổng hợp'!$C$11:$M$20000,11,0))</f>
        <v/>
      </c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ht="18.75" customHeight="1">
      <c r="A488" s="106"/>
      <c r="B488" s="111"/>
      <c r="C488" s="112"/>
      <c r="D488" s="112"/>
      <c r="E488" s="99" t="str">
        <f t="shared" si="4"/>
        <v/>
      </c>
      <c r="F488" s="99" t="str">
        <f t="shared" si="5"/>
        <v/>
      </c>
      <c r="G488" s="99" t="str">
        <f t="shared" si="6"/>
        <v/>
      </c>
      <c r="H488" s="113"/>
      <c r="I488" s="113"/>
      <c r="J488" s="106"/>
      <c r="K488" s="99" t="str">
        <f>IF($J488="","",VLOOKUP($J488,'Bảng tổng hợp'!$C$11:$Q$20000,2,0))</f>
        <v/>
      </c>
      <c r="L488" s="101" t="str">
        <f>IF($J488="","",VLOOKUP($J488,'Bảng tổng hợp'!$C$11:$Q$20000,3,0))</f>
        <v/>
      </c>
      <c r="M488" s="114"/>
      <c r="N488" s="102">
        <f t="shared" si="3"/>
        <v>0</v>
      </c>
      <c r="O488" s="103"/>
      <c r="P488" s="104" t="str">
        <f>IF($J488="","",VLOOKUP($J488,'Bảng tổng hợp'!$C$11:$M$20000,10,0))</f>
        <v/>
      </c>
      <c r="Q488" s="105" t="str">
        <f>IF($J488="","",VLOOKUP($J488,'Bảng tổng hợp'!$C$11:$M$20000,11,0))</f>
        <v/>
      </c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ht="18.75" customHeight="1">
      <c r="A489" s="106"/>
      <c r="B489" s="111"/>
      <c r="C489" s="112"/>
      <c r="D489" s="112"/>
      <c r="E489" s="99" t="str">
        <f t="shared" si="4"/>
        <v/>
      </c>
      <c r="F489" s="99" t="str">
        <f t="shared" si="5"/>
        <v/>
      </c>
      <c r="G489" s="99" t="str">
        <f t="shared" si="6"/>
        <v/>
      </c>
      <c r="H489" s="113"/>
      <c r="I489" s="113"/>
      <c r="J489" s="106"/>
      <c r="K489" s="99" t="str">
        <f>IF($J489="","",VLOOKUP($J489,'Bảng tổng hợp'!$C$11:$Q$20000,2,0))</f>
        <v/>
      </c>
      <c r="L489" s="101" t="str">
        <f>IF($J489="","",VLOOKUP($J489,'Bảng tổng hợp'!$C$11:$Q$20000,3,0))</f>
        <v/>
      </c>
      <c r="M489" s="114"/>
      <c r="N489" s="102">
        <f t="shared" si="3"/>
        <v>0</v>
      </c>
      <c r="O489" s="103"/>
      <c r="P489" s="104" t="str">
        <f>IF($J489="","",VLOOKUP($J489,'Bảng tổng hợp'!$C$11:$M$20000,10,0))</f>
        <v/>
      </c>
      <c r="Q489" s="105" t="str">
        <f>IF($J489="","",VLOOKUP($J489,'Bảng tổng hợp'!$C$11:$M$20000,11,0))</f>
        <v/>
      </c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ht="18.75" customHeight="1">
      <c r="A490" s="106"/>
      <c r="B490" s="111"/>
      <c r="C490" s="112"/>
      <c r="D490" s="112"/>
      <c r="E490" s="99" t="str">
        <f t="shared" si="4"/>
        <v/>
      </c>
      <c r="F490" s="99" t="str">
        <f t="shared" si="5"/>
        <v/>
      </c>
      <c r="G490" s="99" t="str">
        <f t="shared" si="6"/>
        <v/>
      </c>
      <c r="H490" s="113"/>
      <c r="I490" s="113"/>
      <c r="J490" s="106"/>
      <c r="K490" s="99" t="str">
        <f>IF($J490="","",VLOOKUP($J490,'Bảng tổng hợp'!$C$11:$Q$20000,2,0))</f>
        <v/>
      </c>
      <c r="L490" s="101" t="str">
        <f>IF($J490="","",VLOOKUP($J490,'Bảng tổng hợp'!$C$11:$Q$20000,3,0))</f>
        <v/>
      </c>
      <c r="M490" s="114"/>
      <c r="N490" s="102">
        <f t="shared" si="3"/>
        <v>0</v>
      </c>
      <c r="O490" s="103"/>
      <c r="P490" s="104" t="str">
        <f>IF($J490="","",VLOOKUP($J490,'Bảng tổng hợp'!$C$11:$M$20000,10,0))</f>
        <v/>
      </c>
      <c r="Q490" s="105" t="str">
        <f>IF($J490="","",VLOOKUP($J490,'Bảng tổng hợp'!$C$11:$M$20000,11,0))</f>
        <v/>
      </c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ht="18.75" customHeight="1">
      <c r="A491" s="106"/>
      <c r="B491" s="111"/>
      <c r="C491" s="112"/>
      <c r="D491" s="112"/>
      <c r="E491" s="99" t="str">
        <f t="shared" si="4"/>
        <v/>
      </c>
      <c r="F491" s="99" t="str">
        <f t="shared" si="5"/>
        <v/>
      </c>
      <c r="G491" s="99" t="str">
        <f t="shared" si="6"/>
        <v/>
      </c>
      <c r="H491" s="113"/>
      <c r="I491" s="113"/>
      <c r="J491" s="106"/>
      <c r="K491" s="99" t="str">
        <f>IF($J491="","",VLOOKUP($J491,'Bảng tổng hợp'!$C$11:$Q$20000,2,0))</f>
        <v/>
      </c>
      <c r="L491" s="101" t="str">
        <f>IF($J491="","",VLOOKUP($J491,'Bảng tổng hợp'!$C$11:$Q$20000,3,0))</f>
        <v/>
      </c>
      <c r="M491" s="114"/>
      <c r="N491" s="102">
        <f t="shared" si="3"/>
        <v>0</v>
      </c>
      <c r="O491" s="103"/>
      <c r="P491" s="104" t="str">
        <f>IF($J491="","",VLOOKUP($J491,'Bảng tổng hợp'!$C$11:$M$20000,10,0))</f>
        <v/>
      </c>
      <c r="Q491" s="105" t="str">
        <f>IF($J491="","",VLOOKUP($J491,'Bảng tổng hợp'!$C$11:$M$20000,11,0))</f>
        <v/>
      </c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ht="18.75" customHeight="1">
      <c r="A492" s="106"/>
      <c r="B492" s="111"/>
      <c r="C492" s="112"/>
      <c r="D492" s="112"/>
      <c r="E492" s="99" t="str">
        <f t="shared" si="4"/>
        <v/>
      </c>
      <c r="F492" s="99" t="str">
        <f t="shared" si="5"/>
        <v/>
      </c>
      <c r="G492" s="99" t="str">
        <f t="shared" si="6"/>
        <v/>
      </c>
      <c r="H492" s="113"/>
      <c r="I492" s="113"/>
      <c r="J492" s="106"/>
      <c r="K492" s="99" t="str">
        <f>IF($J492="","",VLOOKUP($J492,'Bảng tổng hợp'!$C$11:$Q$20000,2,0))</f>
        <v/>
      </c>
      <c r="L492" s="101" t="str">
        <f>IF($J492="","",VLOOKUP($J492,'Bảng tổng hợp'!$C$11:$Q$20000,3,0))</f>
        <v/>
      </c>
      <c r="M492" s="114"/>
      <c r="N492" s="102">
        <f t="shared" si="3"/>
        <v>0</v>
      </c>
      <c r="O492" s="103"/>
      <c r="P492" s="104" t="str">
        <f>IF($J492="","",VLOOKUP($J492,'Bảng tổng hợp'!$C$11:$M$20000,10,0))</f>
        <v/>
      </c>
      <c r="Q492" s="105" t="str">
        <f>IF($J492="","",VLOOKUP($J492,'Bảng tổng hợp'!$C$11:$M$20000,11,0))</f>
        <v/>
      </c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ht="18.75" customHeight="1">
      <c r="A493" s="106"/>
      <c r="B493" s="111"/>
      <c r="C493" s="112"/>
      <c r="D493" s="112"/>
      <c r="E493" s="99" t="str">
        <f t="shared" si="4"/>
        <v/>
      </c>
      <c r="F493" s="99" t="str">
        <f t="shared" si="5"/>
        <v/>
      </c>
      <c r="G493" s="99" t="str">
        <f t="shared" si="6"/>
        <v/>
      </c>
      <c r="H493" s="113"/>
      <c r="I493" s="113"/>
      <c r="J493" s="106"/>
      <c r="K493" s="99" t="str">
        <f>IF($J493="","",VLOOKUP($J493,'Bảng tổng hợp'!$C$11:$Q$20000,2,0))</f>
        <v/>
      </c>
      <c r="L493" s="101" t="str">
        <f>IF($J493="","",VLOOKUP($J493,'Bảng tổng hợp'!$C$11:$Q$20000,3,0))</f>
        <v/>
      </c>
      <c r="M493" s="114"/>
      <c r="N493" s="102">
        <f t="shared" si="3"/>
        <v>0</v>
      </c>
      <c r="O493" s="103"/>
      <c r="P493" s="104" t="str">
        <f>IF($J493="","",VLOOKUP($J493,'Bảng tổng hợp'!$C$11:$M$20000,10,0))</f>
        <v/>
      </c>
      <c r="Q493" s="105" t="str">
        <f>IF($J493="","",VLOOKUP($J493,'Bảng tổng hợp'!$C$11:$M$20000,11,0))</f>
        <v/>
      </c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ht="18.75" customHeight="1">
      <c r="A494" s="106"/>
      <c r="B494" s="111"/>
      <c r="C494" s="112"/>
      <c r="D494" s="112"/>
      <c r="E494" s="99" t="str">
        <f t="shared" si="4"/>
        <v/>
      </c>
      <c r="F494" s="99" t="str">
        <f t="shared" si="5"/>
        <v/>
      </c>
      <c r="G494" s="99" t="str">
        <f t="shared" si="6"/>
        <v/>
      </c>
      <c r="H494" s="113"/>
      <c r="I494" s="113"/>
      <c r="J494" s="106"/>
      <c r="K494" s="99" t="str">
        <f>IF($J494="","",VLOOKUP($J494,'Bảng tổng hợp'!$C$11:$Q$20000,2,0))</f>
        <v/>
      </c>
      <c r="L494" s="101" t="str">
        <f>IF($J494="","",VLOOKUP($J494,'Bảng tổng hợp'!$C$11:$Q$20000,3,0))</f>
        <v/>
      </c>
      <c r="M494" s="114"/>
      <c r="N494" s="102">
        <f t="shared" si="3"/>
        <v>0</v>
      </c>
      <c r="O494" s="103"/>
      <c r="P494" s="104" t="str">
        <f>IF($J494="","",VLOOKUP($J494,'Bảng tổng hợp'!$C$11:$M$20000,10,0))</f>
        <v/>
      </c>
      <c r="Q494" s="105" t="str">
        <f>IF($J494="","",VLOOKUP($J494,'Bảng tổng hợp'!$C$11:$M$20000,11,0))</f>
        <v/>
      </c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ht="18.75" customHeight="1">
      <c r="A495" s="106"/>
      <c r="B495" s="111"/>
      <c r="C495" s="112"/>
      <c r="D495" s="112"/>
      <c r="E495" s="99" t="str">
        <f t="shared" si="4"/>
        <v/>
      </c>
      <c r="F495" s="99" t="str">
        <f t="shared" si="5"/>
        <v/>
      </c>
      <c r="G495" s="99" t="str">
        <f t="shared" si="6"/>
        <v/>
      </c>
      <c r="H495" s="113"/>
      <c r="I495" s="113"/>
      <c r="J495" s="106"/>
      <c r="K495" s="99" t="str">
        <f>IF($J495="","",VLOOKUP($J495,'Bảng tổng hợp'!$C$11:$Q$20000,2,0))</f>
        <v/>
      </c>
      <c r="L495" s="101" t="str">
        <f>IF($J495="","",VLOOKUP($J495,'Bảng tổng hợp'!$C$11:$Q$20000,3,0))</f>
        <v/>
      </c>
      <c r="M495" s="114"/>
      <c r="N495" s="102">
        <f t="shared" si="3"/>
        <v>0</v>
      </c>
      <c r="O495" s="103"/>
      <c r="P495" s="104" t="str">
        <f>IF($J495="","",VLOOKUP($J495,'Bảng tổng hợp'!$C$11:$M$20000,10,0))</f>
        <v/>
      </c>
      <c r="Q495" s="105" t="str">
        <f>IF($J495="","",VLOOKUP($J495,'Bảng tổng hợp'!$C$11:$M$20000,11,0))</f>
        <v/>
      </c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ht="18.75" customHeight="1">
      <c r="A496" s="106"/>
      <c r="B496" s="111"/>
      <c r="C496" s="112"/>
      <c r="D496" s="112"/>
      <c r="E496" s="99" t="str">
        <f t="shared" si="4"/>
        <v/>
      </c>
      <c r="F496" s="99" t="str">
        <f t="shared" si="5"/>
        <v/>
      </c>
      <c r="G496" s="99" t="str">
        <f t="shared" si="6"/>
        <v/>
      </c>
      <c r="H496" s="113"/>
      <c r="I496" s="113"/>
      <c r="J496" s="106"/>
      <c r="K496" s="99" t="str">
        <f>IF($J496="","",VLOOKUP($J496,'Bảng tổng hợp'!$C$11:$Q$20000,2,0))</f>
        <v/>
      </c>
      <c r="L496" s="101" t="str">
        <f>IF($J496="","",VLOOKUP($J496,'Bảng tổng hợp'!$C$11:$Q$20000,3,0))</f>
        <v/>
      </c>
      <c r="M496" s="114"/>
      <c r="N496" s="102">
        <f t="shared" si="3"/>
        <v>0</v>
      </c>
      <c r="O496" s="103"/>
      <c r="P496" s="104" t="str">
        <f>IF($J496="","",VLOOKUP($J496,'Bảng tổng hợp'!$C$11:$M$20000,10,0))</f>
        <v/>
      </c>
      <c r="Q496" s="105" t="str">
        <f>IF($J496="","",VLOOKUP($J496,'Bảng tổng hợp'!$C$11:$M$20000,11,0))</f>
        <v/>
      </c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ht="18.75" customHeight="1">
      <c r="A497" s="106"/>
      <c r="B497" s="111"/>
      <c r="C497" s="112"/>
      <c r="D497" s="112"/>
      <c r="E497" s="99" t="str">
        <f t="shared" si="4"/>
        <v/>
      </c>
      <c r="F497" s="99" t="str">
        <f t="shared" si="5"/>
        <v/>
      </c>
      <c r="G497" s="99" t="str">
        <f t="shared" si="6"/>
        <v/>
      </c>
      <c r="H497" s="113"/>
      <c r="I497" s="113"/>
      <c r="J497" s="106"/>
      <c r="K497" s="99" t="str">
        <f>IF($J497="","",VLOOKUP($J497,'Bảng tổng hợp'!$C$11:$Q$20000,2,0))</f>
        <v/>
      </c>
      <c r="L497" s="101" t="str">
        <f>IF($J497="","",VLOOKUP($J497,'Bảng tổng hợp'!$C$11:$Q$20000,3,0))</f>
        <v/>
      </c>
      <c r="M497" s="114"/>
      <c r="N497" s="102">
        <f t="shared" si="3"/>
        <v>0</v>
      </c>
      <c r="O497" s="103"/>
      <c r="P497" s="104" t="str">
        <f>IF($J497="","",VLOOKUP($J497,'Bảng tổng hợp'!$C$11:$M$20000,10,0))</f>
        <v/>
      </c>
      <c r="Q497" s="105" t="str">
        <f>IF($J497="","",VLOOKUP($J497,'Bảng tổng hợp'!$C$11:$M$20000,11,0))</f>
        <v/>
      </c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ht="18.75" customHeight="1">
      <c r="A498" s="106"/>
      <c r="B498" s="111"/>
      <c r="C498" s="112"/>
      <c r="D498" s="112"/>
      <c r="E498" s="99" t="str">
        <f t="shared" si="4"/>
        <v/>
      </c>
      <c r="F498" s="99" t="str">
        <f t="shared" si="5"/>
        <v/>
      </c>
      <c r="G498" s="99" t="str">
        <f t="shared" si="6"/>
        <v/>
      </c>
      <c r="H498" s="113"/>
      <c r="I498" s="113"/>
      <c r="J498" s="106"/>
      <c r="K498" s="99" t="str">
        <f>IF($J498="","",VLOOKUP($J498,'Bảng tổng hợp'!$C$11:$Q$20000,2,0))</f>
        <v/>
      </c>
      <c r="L498" s="101" t="str">
        <f>IF($J498="","",VLOOKUP($J498,'Bảng tổng hợp'!$C$11:$Q$20000,3,0))</f>
        <v/>
      </c>
      <c r="M498" s="114"/>
      <c r="N498" s="102">
        <f t="shared" si="3"/>
        <v>0</v>
      </c>
      <c r="O498" s="103"/>
      <c r="P498" s="104" t="str">
        <f>IF($J498="","",VLOOKUP($J498,'Bảng tổng hợp'!$C$11:$M$20000,10,0))</f>
        <v/>
      </c>
      <c r="Q498" s="105" t="str">
        <f>IF($J498="","",VLOOKUP($J498,'Bảng tổng hợp'!$C$11:$M$20000,11,0))</f>
        <v/>
      </c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ht="18.75" customHeight="1">
      <c r="A499" s="106"/>
      <c r="B499" s="111"/>
      <c r="C499" s="112"/>
      <c r="D499" s="112"/>
      <c r="E499" s="99" t="str">
        <f t="shared" si="4"/>
        <v/>
      </c>
      <c r="F499" s="99" t="str">
        <f t="shared" si="5"/>
        <v/>
      </c>
      <c r="G499" s="99" t="str">
        <f t="shared" si="6"/>
        <v/>
      </c>
      <c r="H499" s="113"/>
      <c r="I499" s="113"/>
      <c r="J499" s="106"/>
      <c r="K499" s="99" t="str">
        <f>IF($J499="","",VLOOKUP($J499,'Bảng tổng hợp'!$C$11:$Q$20000,2,0))</f>
        <v/>
      </c>
      <c r="L499" s="101" t="str">
        <f>IF($J499="","",VLOOKUP($J499,'Bảng tổng hợp'!$C$11:$Q$20000,3,0))</f>
        <v/>
      </c>
      <c r="M499" s="114"/>
      <c r="N499" s="102">
        <f t="shared" si="3"/>
        <v>0</v>
      </c>
      <c r="O499" s="103"/>
      <c r="P499" s="104" t="str">
        <f>IF($J499="","",VLOOKUP($J499,'Bảng tổng hợp'!$C$11:$M$20000,10,0))</f>
        <v/>
      </c>
      <c r="Q499" s="105" t="str">
        <f>IF($J499="","",VLOOKUP($J499,'Bảng tổng hợp'!$C$11:$M$20000,11,0))</f>
        <v/>
      </c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ht="18.75" customHeight="1">
      <c r="A500" s="106"/>
      <c r="B500" s="111"/>
      <c r="C500" s="112"/>
      <c r="D500" s="112"/>
      <c r="E500" s="99" t="str">
        <f t="shared" si="4"/>
        <v/>
      </c>
      <c r="F500" s="99" t="str">
        <f t="shared" si="5"/>
        <v/>
      </c>
      <c r="G500" s="99" t="str">
        <f t="shared" si="6"/>
        <v/>
      </c>
      <c r="H500" s="113"/>
      <c r="I500" s="113"/>
      <c r="J500" s="106"/>
      <c r="K500" s="99" t="str">
        <f>IF($J500="","",VLOOKUP($J500,'Bảng tổng hợp'!$C$11:$Q$20000,2,0))</f>
        <v/>
      </c>
      <c r="L500" s="101" t="str">
        <f>IF($J500="","",VLOOKUP($J500,'Bảng tổng hợp'!$C$11:$Q$20000,3,0))</f>
        <v/>
      </c>
      <c r="M500" s="114"/>
      <c r="N500" s="102">
        <f t="shared" si="3"/>
        <v>0</v>
      </c>
      <c r="O500" s="103"/>
      <c r="P500" s="104" t="str">
        <f>IF($J500="","",VLOOKUP($J500,'Bảng tổng hợp'!$C$11:$M$20000,10,0))</f>
        <v/>
      </c>
      <c r="Q500" s="105" t="str">
        <f>IF($J500="","",VLOOKUP($J500,'Bảng tổng hợp'!$C$11:$M$20000,11,0))</f>
        <v/>
      </c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ht="18.75" customHeight="1">
      <c r="A501" s="106"/>
      <c r="B501" s="111"/>
      <c r="C501" s="112"/>
      <c r="D501" s="112"/>
      <c r="E501" s="99" t="str">
        <f t="shared" si="4"/>
        <v/>
      </c>
      <c r="F501" s="99" t="str">
        <f t="shared" si="5"/>
        <v/>
      </c>
      <c r="G501" s="99" t="str">
        <f t="shared" si="6"/>
        <v/>
      </c>
      <c r="H501" s="113"/>
      <c r="I501" s="113"/>
      <c r="J501" s="106"/>
      <c r="K501" s="99" t="str">
        <f>IF($J501="","",VLOOKUP($J501,'Bảng tổng hợp'!$C$11:$Q$20000,2,0))</f>
        <v/>
      </c>
      <c r="L501" s="101" t="str">
        <f>IF($J501="","",VLOOKUP($J501,'Bảng tổng hợp'!$C$11:$Q$20000,3,0))</f>
        <v/>
      </c>
      <c r="M501" s="114"/>
      <c r="N501" s="102">
        <f t="shared" si="3"/>
        <v>0</v>
      </c>
      <c r="O501" s="103"/>
      <c r="P501" s="104" t="str">
        <f>IF($J501="","",VLOOKUP($J501,'Bảng tổng hợp'!$C$11:$M$20000,10,0))</f>
        <v/>
      </c>
      <c r="Q501" s="105" t="str">
        <f>IF($J501="","",VLOOKUP($J501,'Bảng tổng hợp'!$C$11:$M$20000,11,0))</f>
        <v/>
      </c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ht="18.75" customHeight="1">
      <c r="A502" s="106"/>
      <c r="B502" s="111"/>
      <c r="C502" s="112"/>
      <c r="D502" s="112"/>
      <c r="E502" s="99" t="str">
        <f t="shared" si="4"/>
        <v/>
      </c>
      <c r="F502" s="99" t="str">
        <f t="shared" si="5"/>
        <v/>
      </c>
      <c r="G502" s="99" t="str">
        <f t="shared" si="6"/>
        <v/>
      </c>
      <c r="H502" s="113"/>
      <c r="I502" s="113"/>
      <c r="J502" s="106"/>
      <c r="K502" s="99" t="str">
        <f>IF($J502="","",VLOOKUP($J502,'Bảng tổng hợp'!$C$11:$Q$20000,2,0))</f>
        <v/>
      </c>
      <c r="L502" s="101" t="str">
        <f>IF($J502="","",VLOOKUP($J502,'Bảng tổng hợp'!$C$11:$Q$20000,3,0))</f>
        <v/>
      </c>
      <c r="M502" s="114"/>
      <c r="N502" s="102">
        <f t="shared" si="3"/>
        <v>0</v>
      </c>
      <c r="O502" s="103"/>
      <c r="P502" s="104" t="str">
        <f>IF($J502="","",VLOOKUP($J502,'Bảng tổng hợp'!$C$11:$M$20000,10,0))</f>
        <v/>
      </c>
      <c r="Q502" s="105" t="str">
        <f>IF($J502="","",VLOOKUP($J502,'Bảng tổng hợp'!$C$11:$M$20000,11,0))</f>
        <v/>
      </c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ht="18.75" customHeight="1">
      <c r="A503" s="106"/>
      <c r="B503" s="111"/>
      <c r="C503" s="112"/>
      <c r="D503" s="112"/>
      <c r="E503" s="99" t="str">
        <f t="shared" si="4"/>
        <v/>
      </c>
      <c r="F503" s="99" t="str">
        <f t="shared" si="5"/>
        <v/>
      </c>
      <c r="G503" s="99" t="str">
        <f t="shared" si="6"/>
        <v/>
      </c>
      <c r="H503" s="113"/>
      <c r="I503" s="113"/>
      <c r="J503" s="106"/>
      <c r="K503" s="99" t="str">
        <f>IF($J503="","",VLOOKUP($J503,'Bảng tổng hợp'!$C$11:$Q$20000,2,0))</f>
        <v/>
      </c>
      <c r="L503" s="101" t="str">
        <f>IF($J503="","",VLOOKUP($J503,'Bảng tổng hợp'!$C$11:$Q$20000,3,0))</f>
        <v/>
      </c>
      <c r="M503" s="114"/>
      <c r="N503" s="102">
        <f t="shared" si="3"/>
        <v>0</v>
      </c>
      <c r="O503" s="103"/>
      <c r="P503" s="104" t="str">
        <f>IF($J503="","",VLOOKUP($J503,'Bảng tổng hợp'!$C$11:$M$20000,10,0))</f>
        <v/>
      </c>
      <c r="Q503" s="105" t="str">
        <f>IF($J503="","",VLOOKUP($J503,'Bảng tổng hợp'!$C$11:$M$20000,11,0))</f>
        <v/>
      </c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ht="18.75" customHeight="1">
      <c r="A504" s="106"/>
      <c r="B504" s="111"/>
      <c r="C504" s="112"/>
      <c r="D504" s="112"/>
      <c r="E504" s="99" t="str">
        <f t="shared" si="4"/>
        <v/>
      </c>
      <c r="F504" s="99" t="str">
        <f t="shared" si="5"/>
        <v/>
      </c>
      <c r="G504" s="99" t="str">
        <f t="shared" si="6"/>
        <v/>
      </c>
      <c r="H504" s="113"/>
      <c r="I504" s="113"/>
      <c r="J504" s="106"/>
      <c r="K504" s="99" t="str">
        <f>IF($J504="","",VLOOKUP($J504,'Bảng tổng hợp'!$C$11:$Q$20000,2,0))</f>
        <v/>
      </c>
      <c r="L504" s="101" t="str">
        <f>IF($J504="","",VLOOKUP($J504,'Bảng tổng hợp'!$C$11:$Q$20000,3,0))</f>
        <v/>
      </c>
      <c r="M504" s="114"/>
      <c r="N504" s="102">
        <f t="shared" si="3"/>
        <v>0</v>
      </c>
      <c r="O504" s="103"/>
      <c r="P504" s="104" t="str">
        <f>IF($J504="","",VLOOKUP($J504,'Bảng tổng hợp'!$C$11:$M$20000,10,0))</f>
        <v/>
      </c>
      <c r="Q504" s="105" t="str">
        <f>IF($J504="","",VLOOKUP($J504,'Bảng tổng hợp'!$C$11:$M$20000,11,0))</f>
        <v/>
      </c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ht="18.75" customHeight="1">
      <c r="A505" s="106"/>
      <c r="B505" s="111"/>
      <c r="C505" s="112"/>
      <c r="D505" s="112"/>
      <c r="E505" s="99" t="str">
        <f t="shared" si="4"/>
        <v/>
      </c>
      <c r="F505" s="99" t="str">
        <f t="shared" si="5"/>
        <v/>
      </c>
      <c r="G505" s="99" t="str">
        <f t="shared" si="6"/>
        <v/>
      </c>
      <c r="H505" s="113"/>
      <c r="I505" s="113"/>
      <c r="J505" s="106"/>
      <c r="K505" s="99" t="str">
        <f>IF($J505="","",VLOOKUP($J505,'Bảng tổng hợp'!$C$11:$Q$20000,2,0))</f>
        <v/>
      </c>
      <c r="L505" s="101" t="str">
        <f>IF($J505="","",VLOOKUP($J505,'Bảng tổng hợp'!$C$11:$Q$20000,3,0))</f>
        <v/>
      </c>
      <c r="M505" s="114"/>
      <c r="N505" s="102">
        <f t="shared" si="3"/>
        <v>0</v>
      </c>
      <c r="O505" s="103"/>
      <c r="P505" s="104" t="str">
        <f>IF($J505="","",VLOOKUP($J505,'Bảng tổng hợp'!$C$11:$M$20000,10,0))</f>
        <v/>
      </c>
      <c r="Q505" s="105" t="str">
        <f>IF($J505="","",VLOOKUP($J505,'Bảng tổng hợp'!$C$11:$M$20000,11,0))</f>
        <v/>
      </c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ht="18.75" customHeight="1">
      <c r="A506" s="106"/>
      <c r="B506" s="111"/>
      <c r="C506" s="112"/>
      <c r="D506" s="112"/>
      <c r="E506" s="99" t="str">
        <f t="shared" si="4"/>
        <v/>
      </c>
      <c r="F506" s="99" t="str">
        <f t="shared" si="5"/>
        <v/>
      </c>
      <c r="G506" s="99" t="str">
        <f t="shared" si="6"/>
        <v/>
      </c>
      <c r="H506" s="113"/>
      <c r="I506" s="113"/>
      <c r="J506" s="106"/>
      <c r="K506" s="99" t="str">
        <f>IF($J506="","",VLOOKUP($J506,'Bảng tổng hợp'!$C$11:$Q$20000,2,0))</f>
        <v/>
      </c>
      <c r="L506" s="101" t="str">
        <f>IF($J506="","",VLOOKUP($J506,'Bảng tổng hợp'!$C$11:$Q$20000,3,0))</f>
        <v/>
      </c>
      <c r="M506" s="114"/>
      <c r="N506" s="102">
        <f t="shared" si="3"/>
        <v>0</v>
      </c>
      <c r="O506" s="103"/>
      <c r="P506" s="104" t="str">
        <f>IF($J506="","",VLOOKUP($J506,'Bảng tổng hợp'!$C$11:$M$20000,10,0))</f>
        <v/>
      </c>
      <c r="Q506" s="105" t="str">
        <f>IF($J506="","",VLOOKUP($J506,'Bảng tổng hợp'!$C$11:$M$20000,11,0))</f>
        <v/>
      </c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ht="18.75" customHeight="1">
      <c r="A507" s="106"/>
      <c r="B507" s="111"/>
      <c r="C507" s="112"/>
      <c r="D507" s="112"/>
      <c r="E507" s="99" t="str">
        <f t="shared" si="4"/>
        <v/>
      </c>
      <c r="F507" s="99" t="str">
        <f t="shared" si="5"/>
        <v/>
      </c>
      <c r="G507" s="99" t="str">
        <f t="shared" si="6"/>
        <v/>
      </c>
      <c r="H507" s="113"/>
      <c r="I507" s="113"/>
      <c r="J507" s="106"/>
      <c r="K507" s="99" t="str">
        <f>IF($J507="","",VLOOKUP($J507,'Bảng tổng hợp'!$C$11:$Q$20000,2,0))</f>
        <v/>
      </c>
      <c r="L507" s="101" t="str">
        <f>IF($J507="","",VLOOKUP($J507,'Bảng tổng hợp'!$C$11:$Q$20000,3,0))</f>
        <v/>
      </c>
      <c r="M507" s="114"/>
      <c r="N507" s="102">
        <f t="shared" si="3"/>
        <v>0</v>
      </c>
      <c r="O507" s="103"/>
      <c r="P507" s="104" t="str">
        <f>IF($J507="","",VLOOKUP($J507,'Bảng tổng hợp'!$C$11:$M$20000,10,0))</f>
        <v/>
      </c>
      <c r="Q507" s="105" t="str">
        <f>IF($J507="","",VLOOKUP($J507,'Bảng tổng hợp'!$C$11:$M$20000,11,0))</f>
        <v/>
      </c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ht="18.75" customHeight="1">
      <c r="A508" s="106"/>
      <c r="B508" s="111"/>
      <c r="C508" s="112"/>
      <c r="D508" s="112"/>
      <c r="E508" s="99" t="str">
        <f t="shared" si="4"/>
        <v/>
      </c>
      <c r="F508" s="99" t="str">
        <f t="shared" si="5"/>
        <v/>
      </c>
      <c r="G508" s="99" t="str">
        <f t="shared" si="6"/>
        <v/>
      </c>
      <c r="H508" s="113"/>
      <c r="I508" s="113"/>
      <c r="J508" s="106"/>
      <c r="K508" s="99" t="str">
        <f>IF($J508="","",VLOOKUP($J508,'Bảng tổng hợp'!$C$11:$Q$20000,2,0))</f>
        <v/>
      </c>
      <c r="L508" s="101" t="str">
        <f>IF($J508="","",VLOOKUP($J508,'Bảng tổng hợp'!$C$11:$Q$20000,3,0))</f>
        <v/>
      </c>
      <c r="M508" s="114"/>
      <c r="N508" s="102">
        <f t="shared" si="3"/>
        <v>0</v>
      </c>
      <c r="O508" s="103"/>
      <c r="P508" s="104" t="str">
        <f>IF($J508="","",VLOOKUP($J508,'Bảng tổng hợp'!$C$11:$M$20000,10,0))</f>
        <v/>
      </c>
      <c r="Q508" s="105" t="str">
        <f>IF($J508="","",VLOOKUP($J508,'Bảng tổng hợp'!$C$11:$M$20000,11,0))</f>
        <v/>
      </c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ht="18.75" customHeight="1">
      <c r="A509" s="106"/>
      <c r="B509" s="111"/>
      <c r="C509" s="112"/>
      <c r="D509" s="112"/>
      <c r="E509" s="99" t="str">
        <f t="shared" si="4"/>
        <v/>
      </c>
      <c r="F509" s="99" t="str">
        <f t="shared" si="5"/>
        <v/>
      </c>
      <c r="G509" s="99" t="str">
        <f t="shared" si="6"/>
        <v/>
      </c>
      <c r="H509" s="113"/>
      <c r="I509" s="113"/>
      <c r="J509" s="106"/>
      <c r="K509" s="99" t="str">
        <f>IF($J509="","",VLOOKUP($J509,'Bảng tổng hợp'!$C$11:$Q$20000,2,0))</f>
        <v/>
      </c>
      <c r="L509" s="101" t="str">
        <f>IF($J509="","",VLOOKUP($J509,'Bảng tổng hợp'!$C$11:$Q$20000,3,0))</f>
        <v/>
      </c>
      <c r="M509" s="114"/>
      <c r="N509" s="102">
        <f t="shared" si="3"/>
        <v>0</v>
      </c>
      <c r="O509" s="103"/>
      <c r="P509" s="104" t="str">
        <f>IF($J509="","",VLOOKUP($J509,'Bảng tổng hợp'!$C$11:$M$20000,10,0))</f>
        <v/>
      </c>
      <c r="Q509" s="105" t="str">
        <f>IF($J509="","",VLOOKUP($J509,'Bảng tổng hợp'!$C$11:$M$20000,11,0))</f>
        <v/>
      </c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ht="18.75" customHeight="1">
      <c r="A510" s="106"/>
      <c r="B510" s="111"/>
      <c r="C510" s="112"/>
      <c r="D510" s="112"/>
      <c r="E510" s="99" t="str">
        <f t="shared" si="4"/>
        <v/>
      </c>
      <c r="F510" s="99" t="str">
        <f t="shared" si="5"/>
        <v/>
      </c>
      <c r="G510" s="99" t="str">
        <f t="shared" si="6"/>
        <v/>
      </c>
      <c r="H510" s="113"/>
      <c r="I510" s="113"/>
      <c r="J510" s="106"/>
      <c r="K510" s="99" t="str">
        <f>IF($J510="","",VLOOKUP($J510,'Bảng tổng hợp'!$C$11:$Q$20000,2,0))</f>
        <v/>
      </c>
      <c r="L510" s="101" t="str">
        <f>IF($J510="","",VLOOKUP($J510,'Bảng tổng hợp'!$C$11:$Q$20000,3,0))</f>
        <v/>
      </c>
      <c r="M510" s="114"/>
      <c r="N510" s="102">
        <f t="shared" si="3"/>
        <v>0</v>
      </c>
      <c r="O510" s="103"/>
      <c r="P510" s="104" t="str">
        <f>IF($J510="","",VLOOKUP($J510,'Bảng tổng hợp'!$C$11:$M$20000,10,0))</f>
        <v/>
      </c>
      <c r="Q510" s="105" t="str">
        <f>IF($J510="","",VLOOKUP($J510,'Bảng tổng hợp'!$C$11:$M$20000,11,0))</f>
        <v/>
      </c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ht="18.75" customHeight="1">
      <c r="A511" s="106"/>
      <c r="B511" s="111"/>
      <c r="C511" s="112"/>
      <c r="D511" s="112"/>
      <c r="E511" s="99" t="str">
        <f t="shared" si="4"/>
        <v/>
      </c>
      <c r="F511" s="99" t="str">
        <f t="shared" si="5"/>
        <v/>
      </c>
      <c r="G511" s="99" t="str">
        <f t="shared" si="6"/>
        <v/>
      </c>
      <c r="H511" s="113"/>
      <c r="I511" s="113"/>
      <c r="J511" s="106"/>
      <c r="K511" s="99" t="str">
        <f>IF($J511="","",VLOOKUP($J511,'Bảng tổng hợp'!$C$11:$Q$20000,2,0))</f>
        <v/>
      </c>
      <c r="L511" s="101" t="str">
        <f>IF($J511="","",VLOOKUP($J511,'Bảng tổng hợp'!$C$11:$Q$20000,3,0))</f>
        <v/>
      </c>
      <c r="M511" s="114"/>
      <c r="N511" s="102">
        <f t="shared" si="3"/>
        <v>0</v>
      </c>
      <c r="O511" s="103"/>
      <c r="P511" s="104" t="str">
        <f>IF($J511="","",VLOOKUP($J511,'Bảng tổng hợp'!$C$11:$M$20000,10,0))</f>
        <v/>
      </c>
      <c r="Q511" s="105" t="str">
        <f>IF($J511="","",VLOOKUP($J511,'Bảng tổng hợp'!$C$11:$M$20000,11,0))</f>
        <v/>
      </c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ht="18.75" customHeight="1">
      <c r="A512" s="106"/>
      <c r="B512" s="111"/>
      <c r="C512" s="112"/>
      <c r="D512" s="112"/>
      <c r="E512" s="99" t="str">
        <f t="shared" si="4"/>
        <v/>
      </c>
      <c r="F512" s="99" t="str">
        <f t="shared" si="5"/>
        <v/>
      </c>
      <c r="G512" s="99" t="str">
        <f t="shared" si="6"/>
        <v/>
      </c>
      <c r="H512" s="113"/>
      <c r="I512" s="113"/>
      <c r="J512" s="106"/>
      <c r="K512" s="99" t="str">
        <f>IF($J512="","",VLOOKUP($J512,'Bảng tổng hợp'!$C$11:$Q$20000,2,0))</f>
        <v/>
      </c>
      <c r="L512" s="101" t="str">
        <f>IF($J512="","",VLOOKUP($J512,'Bảng tổng hợp'!$C$11:$Q$20000,3,0))</f>
        <v/>
      </c>
      <c r="M512" s="114"/>
      <c r="N512" s="102">
        <f t="shared" si="3"/>
        <v>0</v>
      </c>
      <c r="O512" s="103"/>
      <c r="P512" s="104" t="str">
        <f>IF($J512="","",VLOOKUP($J512,'Bảng tổng hợp'!$C$11:$M$20000,10,0))</f>
        <v/>
      </c>
      <c r="Q512" s="105" t="str">
        <f>IF($J512="","",VLOOKUP($J512,'Bảng tổng hợp'!$C$11:$M$20000,11,0))</f>
        <v/>
      </c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ht="18.75" customHeight="1">
      <c r="A513" s="106"/>
      <c r="B513" s="111"/>
      <c r="C513" s="112"/>
      <c r="D513" s="112"/>
      <c r="E513" s="99" t="str">
        <f t="shared" si="4"/>
        <v/>
      </c>
      <c r="F513" s="99" t="str">
        <f t="shared" si="5"/>
        <v/>
      </c>
      <c r="G513" s="99" t="str">
        <f t="shared" si="6"/>
        <v/>
      </c>
      <c r="H513" s="113"/>
      <c r="I513" s="113"/>
      <c r="J513" s="106"/>
      <c r="K513" s="99" t="str">
        <f>IF($J513="","",VLOOKUP($J513,'Bảng tổng hợp'!$C$11:$Q$20000,2,0))</f>
        <v/>
      </c>
      <c r="L513" s="101" t="str">
        <f>IF($J513="","",VLOOKUP($J513,'Bảng tổng hợp'!$C$11:$Q$20000,3,0))</f>
        <v/>
      </c>
      <c r="M513" s="114"/>
      <c r="N513" s="102">
        <f t="shared" si="3"/>
        <v>0</v>
      </c>
      <c r="O513" s="103"/>
      <c r="P513" s="104" t="str">
        <f>IF($J513="","",VLOOKUP($J513,'Bảng tổng hợp'!$C$11:$M$20000,10,0))</f>
        <v/>
      </c>
      <c r="Q513" s="105" t="str">
        <f>IF($J513="","",VLOOKUP($J513,'Bảng tổng hợp'!$C$11:$M$20000,11,0))</f>
        <v/>
      </c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ht="18.75" customHeight="1">
      <c r="A514" s="106"/>
      <c r="B514" s="111"/>
      <c r="C514" s="112"/>
      <c r="D514" s="112"/>
      <c r="E514" s="99" t="str">
        <f t="shared" si="4"/>
        <v/>
      </c>
      <c r="F514" s="99" t="str">
        <f t="shared" si="5"/>
        <v/>
      </c>
      <c r="G514" s="99" t="str">
        <f t="shared" si="6"/>
        <v/>
      </c>
      <c r="H514" s="113"/>
      <c r="I514" s="113"/>
      <c r="J514" s="106"/>
      <c r="K514" s="99" t="str">
        <f>IF($J514="","",VLOOKUP($J514,'Bảng tổng hợp'!$C$11:$Q$20000,2,0))</f>
        <v/>
      </c>
      <c r="L514" s="101" t="str">
        <f>IF($J514="","",VLOOKUP($J514,'Bảng tổng hợp'!$C$11:$Q$20000,3,0))</f>
        <v/>
      </c>
      <c r="M514" s="114"/>
      <c r="N514" s="102">
        <f t="shared" si="3"/>
        <v>0</v>
      </c>
      <c r="O514" s="103"/>
      <c r="P514" s="104" t="str">
        <f>IF($J514="","",VLOOKUP($J514,'Bảng tổng hợp'!$C$11:$M$20000,10,0))</f>
        <v/>
      </c>
      <c r="Q514" s="105" t="str">
        <f>IF($J514="","",VLOOKUP($J514,'Bảng tổng hợp'!$C$11:$M$20000,11,0))</f>
        <v/>
      </c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ht="18.75" customHeight="1">
      <c r="A515" s="106"/>
      <c r="B515" s="111"/>
      <c r="C515" s="112"/>
      <c r="D515" s="112"/>
      <c r="E515" s="99" t="str">
        <f t="shared" si="4"/>
        <v/>
      </c>
      <c r="F515" s="99" t="str">
        <f t="shared" si="5"/>
        <v/>
      </c>
      <c r="G515" s="99" t="str">
        <f t="shared" si="6"/>
        <v/>
      </c>
      <c r="H515" s="113"/>
      <c r="I515" s="113"/>
      <c r="J515" s="106"/>
      <c r="K515" s="99" t="str">
        <f>IF($J515="","",VLOOKUP($J515,'Bảng tổng hợp'!$C$11:$Q$20000,2,0))</f>
        <v/>
      </c>
      <c r="L515" s="101" t="str">
        <f>IF($J515="","",VLOOKUP($J515,'Bảng tổng hợp'!$C$11:$Q$20000,3,0))</f>
        <v/>
      </c>
      <c r="M515" s="114"/>
      <c r="N515" s="102">
        <f t="shared" si="3"/>
        <v>0</v>
      </c>
      <c r="O515" s="103"/>
      <c r="P515" s="104" t="str">
        <f>IF($J515="","",VLOOKUP($J515,'Bảng tổng hợp'!$C$11:$M$20000,10,0))</f>
        <v/>
      </c>
      <c r="Q515" s="105" t="str">
        <f>IF($J515="","",VLOOKUP($J515,'Bảng tổng hợp'!$C$11:$M$20000,11,0))</f>
        <v/>
      </c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ht="18.75" customHeight="1">
      <c r="A516" s="106"/>
      <c r="B516" s="111"/>
      <c r="C516" s="112"/>
      <c r="D516" s="112"/>
      <c r="E516" s="99" t="str">
        <f t="shared" si="4"/>
        <v/>
      </c>
      <c r="F516" s="99" t="str">
        <f t="shared" si="5"/>
        <v/>
      </c>
      <c r="G516" s="99" t="str">
        <f t="shared" si="6"/>
        <v/>
      </c>
      <c r="H516" s="113"/>
      <c r="I516" s="113"/>
      <c r="J516" s="106"/>
      <c r="K516" s="99" t="str">
        <f>IF($J516="","",VLOOKUP($J516,'Bảng tổng hợp'!$C$11:$Q$20000,2,0))</f>
        <v/>
      </c>
      <c r="L516" s="101" t="str">
        <f>IF($J516="","",VLOOKUP($J516,'Bảng tổng hợp'!$C$11:$Q$20000,3,0))</f>
        <v/>
      </c>
      <c r="M516" s="114"/>
      <c r="N516" s="102">
        <f t="shared" si="3"/>
        <v>0</v>
      </c>
      <c r="O516" s="103"/>
      <c r="P516" s="104" t="str">
        <f>IF($J516="","",VLOOKUP($J516,'Bảng tổng hợp'!$C$11:$M$20000,10,0))</f>
        <v/>
      </c>
      <c r="Q516" s="105" t="str">
        <f>IF($J516="","",VLOOKUP($J516,'Bảng tổng hợp'!$C$11:$M$20000,11,0))</f>
        <v/>
      </c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ht="18.75" customHeight="1">
      <c r="A517" s="106"/>
      <c r="B517" s="111"/>
      <c r="C517" s="112"/>
      <c r="D517" s="112"/>
      <c r="E517" s="99" t="str">
        <f t="shared" si="4"/>
        <v/>
      </c>
      <c r="F517" s="99" t="str">
        <f t="shared" si="5"/>
        <v/>
      </c>
      <c r="G517" s="99" t="str">
        <f t="shared" si="6"/>
        <v/>
      </c>
      <c r="H517" s="113"/>
      <c r="I517" s="113"/>
      <c r="J517" s="106"/>
      <c r="K517" s="99" t="str">
        <f>IF($J517="","",VLOOKUP($J517,'Bảng tổng hợp'!$C$11:$Q$20000,2,0))</f>
        <v/>
      </c>
      <c r="L517" s="101" t="str">
        <f>IF($J517="","",VLOOKUP($J517,'Bảng tổng hợp'!$C$11:$Q$20000,3,0))</f>
        <v/>
      </c>
      <c r="M517" s="114"/>
      <c r="N517" s="102">
        <f t="shared" si="3"/>
        <v>0</v>
      </c>
      <c r="O517" s="103"/>
      <c r="P517" s="104" t="str">
        <f>IF($J517="","",VLOOKUP($J517,'Bảng tổng hợp'!$C$11:$M$20000,10,0))</f>
        <v/>
      </c>
      <c r="Q517" s="105" t="str">
        <f>IF($J517="","",VLOOKUP($J517,'Bảng tổng hợp'!$C$11:$M$20000,11,0))</f>
        <v/>
      </c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ht="18.75" customHeight="1">
      <c r="A518" s="106"/>
      <c r="B518" s="111"/>
      <c r="C518" s="112"/>
      <c r="D518" s="112"/>
      <c r="E518" s="99" t="str">
        <f t="shared" si="4"/>
        <v/>
      </c>
      <c r="F518" s="99" t="str">
        <f t="shared" si="5"/>
        <v/>
      </c>
      <c r="G518" s="99" t="str">
        <f t="shared" si="6"/>
        <v/>
      </c>
      <c r="H518" s="113"/>
      <c r="I518" s="113"/>
      <c r="J518" s="106"/>
      <c r="K518" s="99" t="str">
        <f>IF($J518="","",VLOOKUP($J518,'Bảng tổng hợp'!$C$11:$Q$20000,2,0))</f>
        <v/>
      </c>
      <c r="L518" s="101" t="str">
        <f>IF($J518="","",VLOOKUP($J518,'Bảng tổng hợp'!$C$11:$Q$20000,3,0))</f>
        <v/>
      </c>
      <c r="M518" s="114"/>
      <c r="N518" s="102">
        <f t="shared" si="3"/>
        <v>0</v>
      </c>
      <c r="O518" s="103"/>
      <c r="P518" s="104" t="str">
        <f>IF($J518="","",VLOOKUP($J518,'Bảng tổng hợp'!$C$11:$M$20000,10,0))</f>
        <v/>
      </c>
      <c r="Q518" s="105" t="str">
        <f>IF($J518="","",VLOOKUP($J518,'Bảng tổng hợp'!$C$11:$M$20000,11,0))</f>
        <v/>
      </c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ht="18.75" customHeight="1">
      <c r="A519" s="106"/>
      <c r="B519" s="111"/>
      <c r="C519" s="112"/>
      <c r="D519" s="112"/>
      <c r="E519" s="99" t="str">
        <f t="shared" si="4"/>
        <v/>
      </c>
      <c r="F519" s="99" t="str">
        <f t="shared" si="5"/>
        <v/>
      </c>
      <c r="G519" s="99" t="str">
        <f t="shared" si="6"/>
        <v/>
      </c>
      <c r="H519" s="113"/>
      <c r="I519" s="113"/>
      <c r="J519" s="106"/>
      <c r="K519" s="99" t="str">
        <f>IF($J519="","",VLOOKUP($J519,'Bảng tổng hợp'!$C$11:$Q$20000,2,0))</f>
        <v/>
      </c>
      <c r="L519" s="101" t="str">
        <f>IF($J519="","",VLOOKUP($J519,'Bảng tổng hợp'!$C$11:$Q$20000,3,0))</f>
        <v/>
      </c>
      <c r="M519" s="114"/>
      <c r="N519" s="102">
        <f t="shared" si="3"/>
        <v>0</v>
      </c>
      <c r="O519" s="103"/>
      <c r="P519" s="104" t="str">
        <f>IF($J519="","",VLOOKUP($J519,'Bảng tổng hợp'!$C$11:$M$20000,10,0))</f>
        <v/>
      </c>
      <c r="Q519" s="105" t="str">
        <f>IF($J519="","",VLOOKUP($J519,'Bảng tổng hợp'!$C$11:$M$20000,11,0))</f>
        <v/>
      </c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ht="18.75" customHeight="1">
      <c r="A520" s="106"/>
      <c r="B520" s="111"/>
      <c r="C520" s="112"/>
      <c r="D520" s="112"/>
      <c r="E520" s="99" t="str">
        <f t="shared" si="4"/>
        <v/>
      </c>
      <c r="F520" s="99" t="str">
        <f t="shared" si="5"/>
        <v/>
      </c>
      <c r="G520" s="99" t="str">
        <f t="shared" si="6"/>
        <v/>
      </c>
      <c r="H520" s="113"/>
      <c r="I520" s="113"/>
      <c r="J520" s="106"/>
      <c r="K520" s="99" t="str">
        <f>IF($J520="","",VLOOKUP($J520,'Bảng tổng hợp'!$C$11:$Q$20000,2,0))</f>
        <v/>
      </c>
      <c r="L520" s="101" t="str">
        <f>IF($J520="","",VLOOKUP($J520,'Bảng tổng hợp'!$C$11:$Q$20000,3,0))</f>
        <v/>
      </c>
      <c r="M520" s="114"/>
      <c r="N520" s="102">
        <f t="shared" si="3"/>
        <v>0</v>
      </c>
      <c r="O520" s="103"/>
      <c r="P520" s="104" t="str">
        <f>IF($J520="","",VLOOKUP($J520,'Bảng tổng hợp'!$C$11:$M$20000,10,0))</f>
        <v/>
      </c>
      <c r="Q520" s="105" t="str">
        <f>IF($J520="","",VLOOKUP($J520,'Bảng tổng hợp'!$C$11:$M$20000,11,0))</f>
        <v/>
      </c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ht="18.75" customHeight="1">
      <c r="A521" s="106"/>
      <c r="B521" s="111"/>
      <c r="C521" s="112"/>
      <c r="D521" s="112"/>
      <c r="E521" s="99" t="str">
        <f t="shared" si="4"/>
        <v/>
      </c>
      <c r="F521" s="99" t="str">
        <f t="shared" si="5"/>
        <v/>
      </c>
      <c r="G521" s="99" t="str">
        <f t="shared" si="6"/>
        <v/>
      </c>
      <c r="H521" s="113"/>
      <c r="I521" s="113"/>
      <c r="J521" s="106"/>
      <c r="K521" s="99" t="str">
        <f>IF($J521="","",VLOOKUP($J521,'Bảng tổng hợp'!$C$11:$Q$20000,2,0))</f>
        <v/>
      </c>
      <c r="L521" s="101" t="str">
        <f>IF($J521="","",VLOOKUP($J521,'Bảng tổng hợp'!$C$11:$Q$20000,3,0))</f>
        <v/>
      </c>
      <c r="M521" s="114"/>
      <c r="N521" s="102">
        <f t="shared" si="3"/>
        <v>0</v>
      </c>
      <c r="O521" s="103"/>
      <c r="P521" s="104" t="str">
        <f>IF($J521="","",VLOOKUP($J521,'Bảng tổng hợp'!$C$11:$M$20000,10,0))</f>
        <v/>
      </c>
      <c r="Q521" s="105" t="str">
        <f>IF($J521="","",VLOOKUP($J521,'Bảng tổng hợp'!$C$11:$M$20000,11,0))</f>
        <v/>
      </c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ht="18.75" customHeight="1">
      <c r="A522" s="106"/>
      <c r="B522" s="111"/>
      <c r="C522" s="112"/>
      <c r="D522" s="112"/>
      <c r="E522" s="99" t="str">
        <f t="shared" si="4"/>
        <v/>
      </c>
      <c r="F522" s="99" t="str">
        <f t="shared" si="5"/>
        <v/>
      </c>
      <c r="G522" s="99" t="str">
        <f t="shared" si="6"/>
        <v/>
      </c>
      <c r="H522" s="113"/>
      <c r="I522" s="113"/>
      <c r="J522" s="106"/>
      <c r="K522" s="99" t="str">
        <f>IF($J522="","",VLOOKUP($J522,'Bảng tổng hợp'!$C$11:$Q$20000,2,0))</f>
        <v/>
      </c>
      <c r="L522" s="101" t="str">
        <f>IF($J522="","",VLOOKUP($J522,'Bảng tổng hợp'!$C$11:$Q$20000,3,0))</f>
        <v/>
      </c>
      <c r="M522" s="114"/>
      <c r="N522" s="102">
        <f t="shared" si="3"/>
        <v>0</v>
      </c>
      <c r="O522" s="103"/>
      <c r="P522" s="104" t="str">
        <f>IF($J522="","",VLOOKUP($J522,'Bảng tổng hợp'!$C$11:$M$20000,10,0))</f>
        <v/>
      </c>
      <c r="Q522" s="105" t="str">
        <f>IF($J522="","",VLOOKUP($J522,'Bảng tổng hợp'!$C$11:$M$20000,11,0))</f>
        <v/>
      </c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ht="18.75" customHeight="1">
      <c r="A523" s="106"/>
      <c r="B523" s="111"/>
      <c r="C523" s="112"/>
      <c r="D523" s="112"/>
      <c r="E523" s="99" t="str">
        <f t="shared" si="4"/>
        <v/>
      </c>
      <c r="F523" s="99" t="str">
        <f t="shared" si="5"/>
        <v/>
      </c>
      <c r="G523" s="99" t="str">
        <f t="shared" si="6"/>
        <v/>
      </c>
      <c r="H523" s="113"/>
      <c r="I523" s="113"/>
      <c r="J523" s="106"/>
      <c r="K523" s="99" t="str">
        <f>IF($J523="","",VLOOKUP($J523,'Bảng tổng hợp'!$C$11:$Q$20000,2,0))</f>
        <v/>
      </c>
      <c r="L523" s="101" t="str">
        <f>IF($J523="","",VLOOKUP($J523,'Bảng tổng hợp'!$C$11:$Q$20000,3,0))</f>
        <v/>
      </c>
      <c r="M523" s="114"/>
      <c r="N523" s="102">
        <f t="shared" si="3"/>
        <v>0</v>
      </c>
      <c r="O523" s="103"/>
      <c r="P523" s="104" t="str">
        <f>IF($J523="","",VLOOKUP($J523,'Bảng tổng hợp'!$C$11:$M$20000,10,0))</f>
        <v/>
      </c>
      <c r="Q523" s="105" t="str">
        <f>IF($J523="","",VLOOKUP($J523,'Bảng tổng hợp'!$C$11:$M$20000,11,0))</f>
        <v/>
      </c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ht="18.75" customHeight="1">
      <c r="A524" s="106"/>
      <c r="B524" s="111"/>
      <c r="C524" s="112"/>
      <c r="D524" s="112"/>
      <c r="E524" s="99" t="str">
        <f t="shared" si="4"/>
        <v/>
      </c>
      <c r="F524" s="99" t="str">
        <f t="shared" si="5"/>
        <v/>
      </c>
      <c r="G524" s="99" t="str">
        <f t="shared" si="6"/>
        <v/>
      </c>
      <c r="H524" s="113"/>
      <c r="I524" s="113"/>
      <c r="J524" s="106"/>
      <c r="K524" s="99" t="str">
        <f>IF($J524="","",VLOOKUP($J524,'Bảng tổng hợp'!$C$11:$Q$20000,2,0))</f>
        <v/>
      </c>
      <c r="L524" s="101" t="str">
        <f>IF($J524="","",VLOOKUP($J524,'Bảng tổng hợp'!$C$11:$Q$20000,3,0))</f>
        <v/>
      </c>
      <c r="M524" s="114"/>
      <c r="N524" s="102">
        <f t="shared" si="3"/>
        <v>0</v>
      </c>
      <c r="O524" s="103"/>
      <c r="P524" s="104" t="str">
        <f>IF($J524="","",VLOOKUP($J524,'Bảng tổng hợp'!$C$11:$M$20000,10,0))</f>
        <v/>
      </c>
      <c r="Q524" s="105" t="str">
        <f>IF($J524="","",VLOOKUP($J524,'Bảng tổng hợp'!$C$11:$M$20000,11,0))</f>
        <v/>
      </c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ht="18.75" customHeight="1">
      <c r="A525" s="106"/>
      <c r="B525" s="111"/>
      <c r="C525" s="112"/>
      <c r="D525" s="112"/>
      <c r="E525" s="99" t="str">
        <f t="shared" si="4"/>
        <v/>
      </c>
      <c r="F525" s="99" t="str">
        <f t="shared" si="5"/>
        <v/>
      </c>
      <c r="G525" s="99" t="str">
        <f t="shared" si="6"/>
        <v/>
      </c>
      <c r="H525" s="113"/>
      <c r="I525" s="113"/>
      <c r="J525" s="106"/>
      <c r="K525" s="99" t="str">
        <f>IF($J525="","",VLOOKUP($J525,'Bảng tổng hợp'!$C$11:$Q$20000,2,0))</f>
        <v/>
      </c>
      <c r="L525" s="101" t="str">
        <f>IF($J525="","",VLOOKUP($J525,'Bảng tổng hợp'!$C$11:$Q$20000,3,0))</f>
        <v/>
      </c>
      <c r="M525" s="114"/>
      <c r="N525" s="102">
        <f t="shared" si="3"/>
        <v>0</v>
      </c>
      <c r="O525" s="103"/>
      <c r="P525" s="104" t="str">
        <f>IF($J525="","",VLOOKUP($J525,'Bảng tổng hợp'!$C$11:$M$20000,10,0))</f>
        <v/>
      </c>
      <c r="Q525" s="105" t="str">
        <f>IF($J525="","",VLOOKUP($J525,'Bảng tổng hợp'!$C$11:$M$20000,11,0))</f>
        <v/>
      </c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ht="18.75" customHeight="1">
      <c r="A526" s="106"/>
      <c r="B526" s="111"/>
      <c r="C526" s="112"/>
      <c r="D526" s="112"/>
      <c r="E526" s="99" t="str">
        <f t="shared" si="4"/>
        <v/>
      </c>
      <c r="F526" s="99" t="str">
        <f t="shared" si="5"/>
        <v/>
      </c>
      <c r="G526" s="99" t="str">
        <f t="shared" si="6"/>
        <v/>
      </c>
      <c r="H526" s="113"/>
      <c r="I526" s="113"/>
      <c r="J526" s="106"/>
      <c r="K526" s="99" t="str">
        <f>IF($J526="","",VLOOKUP($J526,'Bảng tổng hợp'!$C$11:$Q$20000,2,0))</f>
        <v/>
      </c>
      <c r="L526" s="101" t="str">
        <f>IF($J526="","",VLOOKUP($J526,'Bảng tổng hợp'!$C$11:$Q$20000,3,0))</f>
        <v/>
      </c>
      <c r="M526" s="114"/>
      <c r="N526" s="102">
        <f t="shared" si="3"/>
        <v>0</v>
      </c>
      <c r="O526" s="103"/>
      <c r="P526" s="104" t="str">
        <f>IF($J526="","",VLOOKUP($J526,'Bảng tổng hợp'!$C$11:$M$20000,10,0))</f>
        <v/>
      </c>
      <c r="Q526" s="105" t="str">
        <f>IF($J526="","",VLOOKUP($J526,'Bảng tổng hợp'!$C$11:$M$20000,11,0))</f>
        <v/>
      </c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ht="18.75" customHeight="1">
      <c r="A527" s="106"/>
      <c r="B527" s="111"/>
      <c r="C527" s="112"/>
      <c r="D527" s="112"/>
      <c r="E527" s="99" t="str">
        <f t="shared" si="4"/>
        <v/>
      </c>
      <c r="F527" s="99" t="str">
        <f t="shared" si="5"/>
        <v/>
      </c>
      <c r="G527" s="99" t="str">
        <f t="shared" si="6"/>
        <v/>
      </c>
      <c r="H527" s="113"/>
      <c r="I527" s="113"/>
      <c r="J527" s="106"/>
      <c r="K527" s="99" t="str">
        <f>IF($J527="","",VLOOKUP($J527,'Bảng tổng hợp'!$C$11:$Q$20000,2,0))</f>
        <v/>
      </c>
      <c r="L527" s="101" t="str">
        <f>IF($J527="","",VLOOKUP($J527,'Bảng tổng hợp'!$C$11:$Q$20000,3,0))</f>
        <v/>
      </c>
      <c r="M527" s="114"/>
      <c r="N527" s="102">
        <f t="shared" si="3"/>
        <v>0</v>
      </c>
      <c r="O527" s="103"/>
      <c r="P527" s="104" t="str">
        <f>IF($J527="","",VLOOKUP($J527,'Bảng tổng hợp'!$C$11:$M$20000,10,0))</f>
        <v/>
      </c>
      <c r="Q527" s="105" t="str">
        <f>IF($J527="","",VLOOKUP($J527,'Bảng tổng hợp'!$C$11:$M$20000,11,0))</f>
        <v/>
      </c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ht="18.75" customHeight="1">
      <c r="A528" s="106"/>
      <c r="B528" s="111"/>
      <c r="C528" s="112"/>
      <c r="D528" s="112"/>
      <c r="E528" s="99" t="str">
        <f t="shared" si="4"/>
        <v/>
      </c>
      <c r="F528" s="99" t="str">
        <f t="shared" si="5"/>
        <v/>
      </c>
      <c r="G528" s="99" t="str">
        <f t="shared" si="6"/>
        <v/>
      </c>
      <c r="H528" s="113"/>
      <c r="I528" s="113"/>
      <c r="J528" s="106"/>
      <c r="K528" s="99" t="str">
        <f>IF($J528="","",VLOOKUP($J528,'Bảng tổng hợp'!$C$11:$Q$20000,2,0))</f>
        <v/>
      </c>
      <c r="L528" s="101" t="str">
        <f>IF($J528="","",VLOOKUP($J528,'Bảng tổng hợp'!$C$11:$Q$20000,3,0))</f>
        <v/>
      </c>
      <c r="M528" s="114"/>
      <c r="N528" s="102">
        <f t="shared" si="3"/>
        <v>0</v>
      </c>
      <c r="O528" s="103"/>
      <c r="P528" s="104" t="str">
        <f>IF($J528="","",VLOOKUP($J528,'Bảng tổng hợp'!$C$11:$M$20000,10,0))</f>
        <v/>
      </c>
      <c r="Q528" s="105" t="str">
        <f>IF($J528="","",VLOOKUP($J528,'Bảng tổng hợp'!$C$11:$M$20000,11,0))</f>
        <v/>
      </c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ht="18.75" customHeight="1">
      <c r="A529" s="106"/>
      <c r="B529" s="111"/>
      <c r="C529" s="112"/>
      <c r="D529" s="112"/>
      <c r="E529" s="99" t="str">
        <f t="shared" si="4"/>
        <v/>
      </c>
      <c r="F529" s="99" t="str">
        <f t="shared" si="5"/>
        <v/>
      </c>
      <c r="G529" s="99" t="str">
        <f t="shared" si="6"/>
        <v/>
      </c>
      <c r="H529" s="113"/>
      <c r="I529" s="113"/>
      <c r="J529" s="106"/>
      <c r="K529" s="99" t="str">
        <f>IF($J529="","",VLOOKUP($J529,'Bảng tổng hợp'!$C$11:$Q$20000,2,0))</f>
        <v/>
      </c>
      <c r="L529" s="101" t="str">
        <f>IF($J529="","",VLOOKUP($J529,'Bảng tổng hợp'!$C$11:$Q$20000,3,0))</f>
        <v/>
      </c>
      <c r="M529" s="114"/>
      <c r="N529" s="102">
        <f t="shared" si="3"/>
        <v>0</v>
      </c>
      <c r="O529" s="103"/>
      <c r="P529" s="104" t="str">
        <f>IF($J529="","",VLOOKUP($J529,'Bảng tổng hợp'!$C$11:$M$20000,10,0))</f>
        <v/>
      </c>
      <c r="Q529" s="105" t="str">
        <f>IF($J529="","",VLOOKUP($J529,'Bảng tổng hợp'!$C$11:$M$20000,11,0))</f>
        <v/>
      </c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ht="18.75" customHeight="1">
      <c r="A530" s="106"/>
      <c r="B530" s="111"/>
      <c r="C530" s="112"/>
      <c r="D530" s="112"/>
      <c r="E530" s="99" t="str">
        <f t="shared" si="4"/>
        <v/>
      </c>
      <c r="F530" s="99" t="str">
        <f t="shared" si="5"/>
        <v/>
      </c>
      <c r="G530" s="99" t="str">
        <f t="shared" si="6"/>
        <v/>
      </c>
      <c r="H530" s="113"/>
      <c r="I530" s="113"/>
      <c r="J530" s="106"/>
      <c r="K530" s="99" t="str">
        <f>IF($J530="","",VLOOKUP($J530,'Bảng tổng hợp'!$C$11:$Q$20000,2,0))</f>
        <v/>
      </c>
      <c r="L530" s="101" t="str">
        <f>IF($J530="","",VLOOKUP($J530,'Bảng tổng hợp'!$C$11:$Q$20000,3,0))</f>
        <v/>
      </c>
      <c r="M530" s="114"/>
      <c r="N530" s="102">
        <f t="shared" si="3"/>
        <v>0</v>
      </c>
      <c r="O530" s="103"/>
      <c r="P530" s="104" t="str">
        <f>IF($J530="","",VLOOKUP($J530,'Bảng tổng hợp'!$C$11:$M$20000,10,0))</f>
        <v/>
      </c>
      <c r="Q530" s="105" t="str">
        <f>IF($J530="","",VLOOKUP($J530,'Bảng tổng hợp'!$C$11:$M$20000,11,0))</f>
        <v/>
      </c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ht="18.75" customHeight="1">
      <c r="A531" s="106"/>
      <c r="B531" s="111"/>
      <c r="C531" s="112"/>
      <c r="D531" s="112"/>
      <c r="E531" s="99" t="str">
        <f t="shared" si="4"/>
        <v/>
      </c>
      <c r="F531" s="99" t="str">
        <f t="shared" si="5"/>
        <v/>
      </c>
      <c r="G531" s="99" t="str">
        <f t="shared" si="6"/>
        <v/>
      </c>
      <c r="H531" s="113"/>
      <c r="I531" s="113"/>
      <c r="J531" s="106"/>
      <c r="K531" s="99" t="str">
        <f>IF($J531="","",VLOOKUP($J531,'Bảng tổng hợp'!$C$11:$Q$20000,2,0))</f>
        <v/>
      </c>
      <c r="L531" s="101" t="str">
        <f>IF($J531="","",VLOOKUP($J531,'Bảng tổng hợp'!$C$11:$Q$20000,3,0))</f>
        <v/>
      </c>
      <c r="M531" s="114"/>
      <c r="N531" s="102">
        <f t="shared" si="3"/>
        <v>0</v>
      </c>
      <c r="O531" s="103"/>
      <c r="P531" s="104" t="str">
        <f>IF($J531="","",VLOOKUP($J531,'Bảng tổng hợp'!$C$11:$M$20000,10,0))</f>
        <v/>
      </c>
      <c r="Q531" s="105" t="str">
        <f>IF($J531="","",VLOOKUP($J531,'Bảng tổng hợp'!$C$11:$M$20000,11,0))</f>
        <v/>
      </c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ht="18.75" customHeight="1">
      <c r="A532" s="106"/>
      <c r="B532" s="111"/>
      <c r="C532" s="112"/>
      <c r="D532" s="112"/>
      <c r="E532" s="99" t="str">
        <f t="shared" si="4"/>
        <v/>
      </c>
      <c r="F532" s="99" t="str">
        <f t="shared" si="5"/>
        <v/>
      </c>
      <c r="G532" s="99" t="str">
        <f t="shared" si="6"/>
        <v/>
      </c>
      <c r="H532" s="113"/>
      <c r="I532" s="113"/>
      <c r="J532" s="106"/>
      <c r="K532" s="99" t="str">
        <f>IF($J532="","",VLOOKUP($J532,'Bảng tổng hợp'!$C$11:$Q$20000,2,0))</f>
        <v/>
      </c>
      <c r="L532" s="101" t="str">
        <f>IF($J532="","",VLOOKUP($J532,'Bảng tổng hợp'!$C$11:$Q$20000,3,0))</f>
        <v/>
      </c>
      <c r="M532" s="114"/>
      <c r="N532" s="102">
        <f t="shared" si="3"/>
        <v>0</v>
      </c>
      <c r="O532" s="103"/>
      <c r="P532" s="104" t="str">
        <f>IF($J532="","",VLOOKUP($J532,'Bảng tổng hợp'!$C$11:$M$20000,10,0))</f>
        <v/>
      </c>
      <c r="Q532" s="105" t="str">
        <f>IF($J532="","",VLOOKUP($J532,'Bảng tổng hợp'!$C$11:$M$20000,11,0))</f>
        <v/>
      </c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ht="18.75" customHeight="1">
      <c r="A533" s="106"/>
      <c r="B533" s="111"/>
      <c r="C533" s="112"/>
      <c r="D533" s="112"/>
      <c r="E533" s="99" t="str">
        <f t="shared" si="4"/>
        <v/>
      </c>
      <c r="F533" s="99" t="str">
        <f t="shared" si="5"/>
        <v/>
      </c>
      <c r="G533" s="99" t="str">
        <f t="shared" si="6"/>
        <v/>
      </c>
      <c r="H533" s="113"/>
      <c r="I533" s="113"/>
      <c r="J533" s="106"/>
      <c r="K533" s="99" t="str">
        <f>IF($J533="","",VLOOKUP($J533,'Bảng tổng hợp'!$C$11:$Q$20000,2,0))</f>
        <v/>
      </c>
      <c r="L533" s="101" t="str">
        <f>IF($J533="","",VLOOKUP($J533,'Bảng tổng hợp'!$C$11:$Q$20000,3,0))</f>
        <v/>
      </c>
      <c r="M533" s="114"/>
      <c r="N533" s="102">
        <f t="shared" si="3"/>
        <v>0</v>
      </c>
      <c r="O533" s="103"/>
      <c r="P533" s="104" t="str">
        <f>IF($J533="","",VLOOKUP($J533,'Bảng tổng hợp'!$C$11:$M$20000,10,0))</f>
        <v/>
      </c>
      <c r="Q533" s="105" t="str">
        <f>IF($J533="","",VLOOKUP($J533,'Bảng tổng hợp'!$C$11:$M$20000,11,0))</f>
        <v/>
      </c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ht="18.75" customHeight="1">
      <c r="A534" s="106"/>
      <c r="B534" s="111"/>
      <c r="C534" s="112"/>
      <c r="D534" s="112"/>
      <c r="E534" s="99" t="str">
        <f t="shared" si="4"/>
        <v/>
      </c>
      <c r="F534" s="99" t="str">
        <f t="shared" si="5"/>
        <v/>
      </c>
      <c r="G534" s="99" t="str">
        <f t="shared" si="6"/>
        <v/>
      </c>
      <c r="H534" s="113"/>
      <c r="I534" s="113"/>
      <c r="J534" s="106"/>
      <c r="K534" s="99" t="str">
        <f>IF($J534="","",VLOOKUP($J534,'Bảng tổng hợp'!$C$11:$Q$20000,2,0))</f>
        <v/>
      </c>
      <c r="L534" s="101" t="str">
        <f>IF($J534="","",VLOOKUP($J534,'Bảng tổng hợp'!$C$11:$Q$20000,3,0))</f>
        <v/>
      </c>
      <c r="M534" s="114"/>
      <c r="N534" s="102">
        <f t="shared" si="3"/>
        <v>0</v>
      </c>
      <c r="O534" s="103"/>
      <c r="P534" s="104" t="str">
        <f>IF($J534="","",VLOOKUP($J534,'Bảng tổng hợp'!$C$11:$M$20000,10,0))</f>
        <v/>
      </c>
      <c r="Q534" s="105" t="str">
        <f>IF($J534="","",VLOOKUP($J534,'Bảng tổng hợp'!$C$11:$M$20000,11,0))</f>
        <v/>
      </c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ht="18.75" customHeight="1">
      <c r="A535" s="106"/>
      <c r="B535" s="111"/>
      <c r="C535" s="112"/>
      <c r="D535" s="112"/>
      <c r="E535" s="99" t="str">
        <f t="shared" si="4"/>
        <v/>
      </c>
      <c r="F535" s="99" t="str">
        <f t="shared" si="5"/>
        <v/>
      </c>
      <c r="G535" s="99" t="str">
        <f t="shared" si="6"/>
        <v/>
      </c>
      <c r="H535" s="113"/>
      <c r="I535" s="113"/>
      <c r="J535" s="106"/>
      <c r="K535" s="99" t="str">
        <f>IF($J535="","",VLOOKUP($J535,'Bảng tổng hợp'!$C$11:$Q$20000,2,0))</f>
        <v/>
      </c>
      <c r="L535" s="101" t="str">
        <f>IF($J535="","",VLOOKUP($J535,'Bảng tổng hợp'!$C$11:$Q$20000,3,0))</f>
        <v/>
      </c>
      <c r="M535" s="114"/>
      <c r="N535" s="102">
        <f t="shared" si="3"/>
        <v>0</v>
      </c>
      <c r="O535" s="103"/>
      <c r="P535" s="104" t="str">
        <f>IF($J535="","",VLOOKUP($J535,'Bảng tổng hợp'!$C$11:$M$20000,10,0))</f>
        <v/>
      </c>
      <c r="Q535" s="105" t="str">
        <f>IF($J535="","",VLOOKUP($J535,'Bảng tổng hợp'!$C$11:$M$20000,11,0))</f>
        <v/>
      </c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ht="18.75" customHeight="1">
      <c r="A536" s="106"/>
      <c r="B536" s="111"/>
      <c r="C536" s="112"/>
      <c r="D536" s="112"/>
      <c r="E536" s="99" t="str">
        <f t="shared" si="4"/>
        <v/>
      </c>
      <c r="F536" s="99" t="str">
        <f t="shared" si="5"/>
        <v/>
      </c>
      <c r="G536" s="99" t="str">
        <f t="shared" si="6"/>
        <v/>
      </c>
      <c r="H536" s="113"/>
      <c r="I536" s="113"/>
      <c r="J536" s="106"/>
      <c r="K536" s="99" t="str">
        <f>IF($J536="","",VLOOKUP($J536,'Bảng tổng hợp'!$C$11:$Q$20000,2,0))</f>
        <v/>
      </c>
      <c r="L536" s="101" t="str">
        <f>IF($J536="","",VLOOKUP($J536,'Bảng tổng hợp'!$C$11:$Q$20000,3,0))</f>
        <v/>
      </c>
      <c r="M536" s="114"/>
      <c r="N536" s="102">
        <f t="shared" si="3"/>
        <v>0</v>
      </c>
      <c r="O536" s="103"/>
      <c r="P536" s="104" t="str">
        <f>IF($J536="","",VLOOKUP($J536,'Bảng tổng hợp'!$C$11:$M$20000,10,0))</f>
        <v/>
      </c>
      <c r="Q536" s="105" t="str">
        <f>IF($J536="","",VLOOKUP($J536,'Bảng tổng hợp'!$C$11:$M$20000,11,0))</f>
        <v/>
      </c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ht="18.75" customHeight="1">
      <c r="A537" s="106"/>
      <c r="B537" s="111"/>
      <c r="C537" s="112"/>
      <c r="D537" s="112"/>
      <c r="E537" s="99" t="str">
        <f t="shared" si="4"/>
        <v/>
      </c>
      <c r="F537" s="99" t="str">
        <f t="shared" si="5"/>
        <v/>
      </c>
      <c r="G537" s="99" t="str">
        <f t="shared" si="6"/>
        <v/>
      </c>
      <c r="H537" s="113"/>
      <c r="I537" s="113"/>
      <c r="J537" s="106"/>
      <c r="K537" s="99" t="str">
        <f>IF($J537="","",VLOOKUP($J537,'Bảng tổng hợp'!$C$11:$Q$20000,2,0))</f>
        <v/>
      </c>
      <c r="L537" s="101" t="str">
        <f>IF($J537="","",VLOOKUP($J537,'Bảng tổng hợp'!$C$11:$Q$20000,3,0))</f>
        <v/>
      </c>
      <c r="M537" s="114"/>
      <c r="N537" s="102">
        <f t="shared" si="3"/>
        <v>0</v>
      </c>
      <c r="O537" s="103"/>
      <c r="P537" s="104" t="str">
        <f>IF($J537="","",VLOOKUP($J537,'Bảng tổng hợp'!$C$11:$M$20000,10,0))</f>
        <v/>
      </c>
      <c r="Q537" s="105" t="str">
        <f>IF($J537="","",VLOOKUP($J537,'Bảng tổng hợp'!$C$11:$M$20000,11,0))</f>
        <v/>
      </c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ht="18.75" customHeight="1">
      <c r="A538" s="106"/>
      <c r="B538" s="111"/>
      <c r="C538" s="112"/>
      <c r="D538" s="112"/>
      <c r="E538" s="99" t="str">
        <f t="shared" si="4"/>
        <v/>
      </c>
      <c r="F538" s="99" t="str">
        <f t="shared" si="5"/>
        <v/>
      </c>
      <c r="G538" s="99" t="str">
        <f t="shared" si="6"/>
        <v/>
      </c>
      <c r="H538" s="113"/>
      <c r="I538" s="113"/>
      <c r="J538" s="106"/>
      <c r="K538" s="99" t="str">
        <f>IF($J538="","",VLOOKUP($J538,'Bảng tổng hợp'!$C$11:$Q$20000,2,0))</f>
        <v/>
      </c>
      <c r="L538" s="101" t="str">
        <f>IF($J538="","",VLOOKUP($J538,'Bảng tổng hợp'!$C$11:$Q$20000,3,0))</f>
        <v/>
      </c>
      <c r="M538" s="114"/>
      <c r="N538" s="102">
        <f t="shared" si="3"/>
        <v>0</v>
      </c>
      <c r="O538" s="103"/>
      <c r="P538" s="104" t="str">
        <f>IF($J538="","",VLOOKUP($J538,'Bảng tổng hợp'!$C$11:$M$20000,10,0))</f>
        <v/>
      </c>
      <c r="Q538" s="105" t="str">
        <f>IF($J538="","",VLOOKUP($J538,'Bảng tổng hợp'!$C$11:$M$20000,11,0))</f>
        <v/>
      </c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ht="18.75" customHeight="1">
      <c r="A539" s="106"/>
      <c r="B539" s="111"/>
      <c r="C539" s="112"/>
      <c r="D539" s="112"/>
      <c r="E539" s="99" t="str">
        <f t="shared" si="4"/>
        <v/>
      </c>
      <c r="F539" s="99" t="str">
        <f t="shared" si="5"/>
        <v/>
      </c>
      <c r="G539" s="99" t="str">
        <f t="shared" si="6"/>
        <v/>
      </c>
      <c r="H539" s="113"/>
      <c r="I539" s="113"/>
      <c r="J539" s="106"/>
      <c r="K539" s="99" t="str">
        <f>IF($J539="","",VLOOKUP($J539,'Bảng tổng hợp'!$C$11:$Q$20000,2,0))</f>
        <v/>
      </c>
      <c r="L539" s="101" t="str">
        <f>IF($J539="","",VLOOKUP($J539,'Bảng tổng hợp'!$C$11:$Q$20000,3,0))</f>
        <v/>
      </c>
      <c r="M539" s="114"/>
      <c r="N539" s="102">
        <f t="shared" si="3"/>
        <v>0</v>
      </c>
      <c r="O539" s="103"/>
      <c r="P539" s="104" t="str">
        <f>IF($J539="","",VLOOKUP($J539,'Bảng tổng hợp'!$C$11:$M$20000,10,0))</f>
        <v/>
      </c>
      <c r="Q539" s="105" t="str">
        <f>IF($J539="","",VLOOKUP($J539,'Bảng tổng hợp'!$C$11:$M$20000,11,0))</f>
        <v/>
      </c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ht="18.75" customHeight="1">
      <c r="A540" s="106"/>
      <c r="B540" s="111"/>
      <c r="C540" s="112"/>
      <c r="D540" s="112"/>
      <c r="E540" s="99" t="str">
        <f t="shared" si="4"/>
        <v/>
      </c>
      <c r="F540" s="99" t="str">
        <f t="shared" si="5"/>
        <v/>
      </c>
      <c r="G540" s="99" t="str">
        <f t="shared" si="6"/>
        <v/>
      </c>
      <c r="H540" s="113"/>
      <c r="I540" s="113"/>
      <c r="J540" s="106"/>
      <c r="K540" s="99" t="str">
        <f>IF($J540="","",VLOOKUP($J540,'Bảng tổng hợp'!$C$11:$Q$20000,2,0))</f>
        <v/>
      </c>
      <c r="L540" s="101" t="str">
        <f>IF($J540="","",VLOOKUP($J540,'Bảng tổng hợp'!$C$11:$Q$20000,3,0))</f>
        <v/>
      </c>
      <c r="M540" s="114"/>
      <c r="N540" s="102">
        <f t="shared" si="3"/>
        <v>0</v>
      </c>
      <c r="O540" s="103"/>
      <c r="P540" s="104" t="str">
        <f>IF($J540="","",VLOOKUP($J540,'Bảng tổng hợp'!$C$11:$M$20000,10,0))</f>
        <v/>
      </c>
      <c r="Q540" s="105" t="str">
        <f>IF($J540="","",VLOOKUP($J540,'Bảng tổng hợp'!$C$11:$M$20000,11,0))</f>
        <v/>
      </c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ht="18.75" customHeight="1">
      <c r="A541" s="106"/>
      <c r="B541" s="111"/>
      <c r="C541" s="112"/>
      <c r="D541" s="112"/>
      <c r="E541" s="99" t="str">
        <f t="shared" si="4"/>
        <v/>
      </c>
      <c r="F541" s="99" t="str">
        <f t="shared" si="5"/>
        <v/>
      </c>
      <c r="G541" s="99" t="str">
        <f t="shared" si="6"/>
        <v/>
      </c>
      <c r="H541" s="113"/>
      <c r="I541" s="113"/>
      <c r="J541" s="106"/>
      <c r="K541" s="99" t="str">
        <f>IF($J541="","",VLOOKUP($J541,'Bảng tổng hợp'!$C$11:$Q$20000,2,0))</f>
        <v/>
      </c>
      <c r="L541" s="101" t="str">
        <f>IF($J541="","",VLOOKUP($J541,'Bảng tổng hợp'!$C$11:$Q$20000,3,0))</f>
        <v/>
      </c>
      <c r="M541" s="114"/>
      <c r="N541" s="102">
        <f t="shared" si="3"/>
        <v>0</v>
      </c>
      <c r="O541" s="103"/>
      <c r="P541" s="104" t="str">
        <f>IF($J541="","",VLOOKUP($J541,'Bảng tổng hợp'!$C$11:$M$20000,10,0))</f>
        <v/>
      </c>
      <c r="Q541" s="105" t="str">
        <f>IF($J541="","",VLOOKUP($J541,'Bảng tổng hợp'!$C$11:$M$20000,11,0))</f>
        <v/>
      </c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ht="18.75" customHeight="1">
      <c r="A542" s="106"/>
      <c r="B542" s="111"/>
      <c r="C542" s="112"/>
      <c r="D542" s="112"/>
      <c r="E542" s="99" t="str">
        <f t="shared" si="4"/>
        <v/>
      </c>
      <c r="F542" s="99" t="str">
        <f t="shared" si="5"/>
        <v/>
      </c>
      <c r="G542" s="99" t="str">
        <f t="shared" si="6"/>
        <v/>
      </c>
      <c r="H542" s="113"/>
      <c r="I542" s="113"/>
      <c r="J542" s="106"/>
      <c r="K542" s="99" t="str">
        <f>IF($J542="","",VLOOKUP($J542,'Bảng tổng hợp'!$C$11:$Q$20000,2,0))</f>
        <v/>
      </c>
      <c r="L542" s="101" t="str">
        <f>IF($J542="","",VLOOKUP($J542,'Bảng tổng hợp'!$C$11:$Q$20000,3,0))</f>
        <v/>
      </c>
      <c r="M542" s="114"/>
      <c r="N542" s="102">
        <f t="shared" si="3"/>
        <v>0</v>
      </c>
      <c r="O542" s="103"/>
      <c r="P542" s="104" t="str">
        <f>IF($J542="","",VLOOKUP($J542,'Bảng tổng hợp'!$C$11:$M$20000,10,0))</f>
        <v/>
      </c>
      <c r="Q542" s="105" t="str">
        <f>IF($J542="","",VLOOKUP($J542,'Bảng tổng hợp'!$C$11:$M$20000,11,0))</f>
        <v/>
      </c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ht="18.75" customHeight="1">
      <c r="A543" s="106"/>
      <c r="B543" s="111"/>
      <c r="C543" s="112"/>
      <c r="D543" s="112"/>
      <c r="E543" s="99" t="str">
        <f t="shared" si="4"/>
        <v/>
      </c>
      <c r="F543" s="99" t="str">
        <f t="shared" si="5"/>
        <v/>
      </c>
      <c r="G543" s="99" t="str">
        <f t="shared" si="6"/>
        <v/>
      </c>
      <c r="H543" s="113"/>
      <c r="I543" s="113"/>
      <c r="J543" s="106"/>
      <c r="K543" s="99" t="str">
        <f>IF($J543="","",VLOOKUP($J543,'Bảng tổng hợp'!$C$11:$Q$20000,2,0))</f>
        <v/>
      </c>
      <c r="L543" s="101" t="str">
        <f>IF($J543="","",VLOOKUP($J543,'Bảng tổng hợp'!$C$11:$Q$20000,3,0))</f>
        <v/>
      </c>
      <c r="M543" s="114"/>
      <c r="N543" s="102">
        <f t="shared" si="3"/>
        <v>0</v>
      </c>
      <c r="O543" s="103"/>
      <c r="P543" s="104" t="str">
        <f>IF($J543="","",VLOOKUP($J543,'Bảng tổng hợp'!$C$11:$M$20000,10,0))</f>
        <v/>
      </c>
      <c r="Q543" s="105" t="str">
        <f>IF($J543="","",VLOOKUP($J543,'Bảng tổng hợp'!$C$11:$M$20000,11,0))</f>
        <v/>
      </c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ht="18.75" customHeight="1">
      <c r="A544" s="106"/>
      <c r="B544" s="111"/>
      <c r="C544" s="112"/>
      <c r="D544" s="112"/>
      <c r="E544" s="99" t="str">
        <f t="shared" si="4"/>
        <v/>
      </c>
      <c r="F544" s="99" t="str">
        <f t="shared" si="5"/>
        <v/>
      </c>
      <c r="G544" s="99" t="str">
        <f t="shared" si="6"/>
        <v/>
      </c>
      <c r="H544" s="113"/>
      <c r="I544" s="113"/>
      <c r="J544" s="106"/>
      <c r="K544" s="99" t="str">
        <f>IF($J544="","",VLOOKUP($J544,'Bảng tổng hợp'!$C$11:$Q$20000,2,0))</f>
        <v/>
      </c>
      <c r="L544" s="101" t="str">
        <f>IF($J544="","",VLOOKUP($J544,'Bảng tổng hợp'!$C$11:$Q$20000,3,0))</f>
        <v/>
      </c>
      <c r="M544" s="114"/>
      <c r="N544" s="102">
        <f t="shared" si="3"/>
        <v>0</v>
      </c>
      <c r="O544" s="103"/>
      <c r="P544" s="104" t="str">
        <f>IF($J544="","",VLOOKUP($J544,'Bảng tổng hợp'!$C$11:$M$20000,10,0))</f>
        <v/>
      </c>
      <c r="Q544" s="105" t="str">
        <f>IF($J544="","",VLOOKUP($J544,'Bảng tổng hợp'!$C$11:$M$20000,11,0))</f>
        <v/>
      </c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ht="18.75" customHeight="1">
      <c r="A545" s="106"/>
      <c r="B545" s="111"/>
      <c r="C545" s="112"/>
      <c r="D545" s="112"/>
      <c r="E545" s="99" t="str">
        <f t="shared" si="4"/>
        <v/>
      </c>
      <c r="F545" s="99" t="str">
        <f t="shared" si="5"/>
        <v/>
      </c>
      <c r="G545" s="99" t="str">
        <f t="shared" si="6"/>
        <v/>
      </c>
      <c r="H545" s="113"/>
      <c r="I545" s="113"/>
      <c r="J545" s="106"/>
      <c r="K545" s="99" t="str">
        <f>IF($J545="","",VLOOKUP($J545,'Bảng tổng hợp'!$C$11:$Q$20000,2,0))</f>
        <v/>
      </c>
      <c r="L545" s="101" t="str">
        <f>IF($J545="","",VLOOKUP($J545,'Bảng tổng hợp'!$C$11:$Q$20000,3,0))</f>
        <v/>
      </c>
      <c r="M545" s="114"/>
      <c r="N545" s="102">
        <f t="shared" si="3"/>
        <v>0</v>
      </c>
      <c r="O545" s="103"/>
      <c r="P545" s="104" t="str">
        <f>IF($J545="","",VLOOKUP($J545,'Bảng tổng hợp'!$C$11:$M$20000,10,0))</f>
        <v/>
      </c>
      <c r="Q545" s="105" t="str">
        <f>IF($J545="","",VLOOKUP($J545,'Bảng tổng hợp'!$C$11:$M$20000,11,0))</f>
        <v/>
      </c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ht="18.75" customHeight="1">
      <c r="A546" s="106"/>
      <c r="B546" s="111"/>
      <c r="C546" s="112"/>
      <c r="D546" s="112"/>
      <c r="E546" s="99" t="str">
        <f t="shared" si="4"/>
        <v/>
      </c>
      <c r="F546" s="99" t="str">
        <f t="shared" si="5"/>
        <v/>
      </c>
      <c r="G546" s="99" t="str">
        <f t="shared" si="6"/>
        <v/>
      </c>
      <c r="H546" s="113"/>
      <c r="I546" s="113"/>
      <c r="J546" s="106"/>
      <c r="K546" s="99" t="str">
        <f>IF($J546="","",VLOOKUP($J546,'Bảng tổng hợp'!$C$11:$Q$20000,2,0))</f>
        <v/>
      </c>
      <c r="L546" s="101" t="str">
        <f>IF($J546="","",VLOOKUP($J546,'Bảng tổng hợp'!$C$11:$Q$20000,3,0))</f>
        <v/>
      </c>
      <c r="M546" s="114"/>
      <c r="N546" s="102">
        <f t="shared" si="3"/>
        <v>0</v>
      </c>
      <c r="O546" s="103"/>
      <c r="P546" s="104" t="str">
        <f>IF($J546="","",VLOOKUP($J546,'Bảng tổng hợp'!$C$11:$M$20000,10,0))</f>
        <v/>
      </c>
      <c r="Q546" s="105" t="str">
        <f>IF($J546="","",VLOOKUP($J546,'Bảng tổng hợp'!$C$11:$M$20000,11,0))</f>
        <v/>
      </c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ht="18.75" customHeight="1">
      <c r="A547" s="106"/>
      <c r="B547" s="111"/>
      <c r="C547" s="112"/>
      <c r="D547" s="112"/>
      <c r="E547" s="99" t="str">
        <f t="shared" si="4"/>
        <v/>
      </c>
      <c r="F547" s="99" t="str">
        <f t="shared" si="5"/>
        <v/>
      </c>
      <c r="G547" s="99" t="str">
        <f t="shared" si="6"/>
        <v/>
      </c>
      <c r="H547" s="113"/>
      <c r="I547" s="113"/>
      <c r="J547" s="106"/>
      <c r="K547" s="99" t="str">
        <f>IF($J547="","",VLOOKUP($J547,'Bảng tổng hợp'!$C$11:$Q$20000,2,0))</f>
        <v/>
      </c>
      <c r="L547" s="101" t="str">
        <f>IF($J547="","",VLOOKUP($J547,'Bảng tổng hợp'!$C$11:$Q$20000,3,0))</f>
        <v/>
      </c>
      <c r="M547" s="114"/>
      <c r="N547" s="102">
        <f t="shared" si="3"/>
        <v>0</v>
      </c>
      <c r="O547" s="103"/>
      <c r="P547" s="104" t="str">
        <f>IF($J547="","",VLOOKUP($J547,'Bảng tổng hợp'!$C$11:$M$20000,10,0))</f>
        <v/>
      </c>
      <c r="Q547" s="105" t="str">
        <f>IF($J547="","",VLOOKUP($J547,'Bảng tổng hợp'!$C$11:$M$20000,11,0))</f>
        <v/>
      </c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ht="18.75" customHeight="1">
      <c r="A548" s="106"/>
      <c r="B548" s="111"/>
      <c r="C548" s="112"/>
      <c r="D548" s="112"/>
      <c r="E548" s="99" t="str">
        <f t="shared" si="4"/>
        <v/>
      </c>
      <c r="F548" s="99" t="str">
        <f t="shared" si="5"/>
        <v/>
      </c>
      <c r="G548" s="99" t="str">
        <f t="shared" si="6"/>
        <v/>
      </c>
      <c r="H548" s="113"/>
      <c r="I548" s="113"/>
      <c r="J548" s="106"/>
      <c r="K548" s="99" t="str">
        <f>IF($J548="","",VLOOKUP($J548,'Bảng tổng hợp'!$C$11:$Q$20000,2,0))</f>
        <v/>
      </c>
      <c r="L548" s="101" t="str">
        <f>IF($J548="","",VLOOKUP($J548,'Bảng tổng hợp'!$C$11:$Q$20000,3,0))</f>
        <v/>
      </c>
      <c r="M548" s="114"/>
      <c r="N548" s="102">
        <f t="shared" si="3"/>
        <v>0</v>
      </c>
      <c r="O548" s="103"/>
      <c r="P548" s="104" t="str">
        <f>IF($J548="","",VLOOKUP($J548,'Bảng tổng hợp'!$C$11:$M$20000,10,0))</f>
        <v/>
      </c>
      <c r="Q548" s="105" t="str">
        <f>IF($J548="","",VLOOKUP($J548,'Bảng tổng hợp'!$C$11:$M$20000,11,0))</f>
        <v/>
      </c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ht="18.75" customHeight="1">
      <c r="A549" s="106"/>
      <c r="B549" s="111"/>
      <c r="C549" s="112"/>
      <c r="D549" s="112"/>
      <c r="E549" s="99" t="str">
        <f t="shared" si="4"/>
        <v/>
      </c>
      <c r="F549" s="99" t="str">
        <f t="shared" si="5"/>
        <v/>
      </c>
      <c r="G549" s="99" t="str">
        <f t="shared" si="6"/>
        <v/>
      </c>
      <c r="H549" s="113"/>
      <c r="I549" s="113"/>
      <c r="J549" s="106"/>
      <c r="K549" s="99" t="str">
        <f>IF($J549="","",VLOOKUP($J549,'Bảng tổng hợp'!$C$11:$Q$20000,2,0))</f>
        <v/>
      </c>
      <c r="L549" s="101" t="str">
        <f>IF($J549="","",VLOOKUP($J549,'Bảng tổng hợp'!$C$11:$Q$20000,3,0))</f>
        <v/>
      </c>
      <c r="M549" s="114"/>
      <c r="N549" s="102">
        <f t="shared" si="3"/>
        <v>0</v>
      </c>
      <c r="O549" s="103"/>
      <c r="P549" s="104" t="str">
        <f>IF($J549="","",VLOOKUP($J549,'Bảng tổng hợp'!$C$11:$M$20000,10,0))</f>
        <v/>
      </c>
      <c r="Q549" s="105" t="str">
        <f>IF($J549="","",VLOOKUP($J549,'Bảng tổng hợp'!$C$11:$M$20000,11,0))</f>
        <v/>
      </c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ht="18.75" customHeight="1">
      <c r="A550" s="106"/>
      <c r="B550" s="111"/>
      <c r="C550" s="112"/>
      <c r="D550" s="112"/>
      <c r="E550" s="99" t="str">
        <f t="shared" si="4"/>
        <v/>
      </c>
      <c r="F550" s="99" t="str">
        <f t="shared" si="5"/>
        <v/>
      </c>
      <c r="G550" s="99" t="str">
        <f t="shared" si="6"/>
        <v/>
      </c>
      <c r="H550" s="113"/>
      <c r="I550" s="113"/>
      <c r="J550" s="106"/>
      <c r="K550" s="99" t="str">
        <f>IF($J550="","",VLOOKUP($J550,'Bảng tổng hợp'!$C$11:$Q$20000,2,0))</f>
        <v/>
      </c>
      <c r="L550" s="101" t="str">
        <f>IF($J550="","",VLOOKUP($J550,'Bảng tổng hợp'!$C$11:$Q$20000,3,0))</f>
        <v/>
      </c>
      <c r="M550" s="114"/>
      <c r="N550" s="102">
        <f t="shared" si="3"/>
        <v>0</v>
      </c>
      <c r="O550" s="103"/>
      <c r="P550" s="104" t="str">
        <f>IF($J550="","",VLOOKUP($J550,'Bảng tổng hợp'!$C$11:$M$20000,10,0))</f>
        <v/>
      </c>
      <c r="Q550" s="105" t="str">
        <f>IF($J550="","",VLOOKUP($J550,'Bảng tổng hợp'!$C$11:$M$20000,11,0))</f>
        <v/>
      </c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ht="18.75" customHeight="1">
      <c r="A551" s="106"/>
      <c r="B551" s="111"/>
      <c r="C551" s="112"/>
      <c r="D551" s="112"/>
      <c r="E551" s="99" t="str">
        <f t="shared" si="4"/>
        <v/>
      </c>
      <c r="F551" s="99" t="str">
        <f t="shared" si="5"/>
        <v/>
      </c>
      <c r="G551" s="99" t="str">
        <f t="shared" si="6"/>
        <v/>
      </c>
      <c r="H551" s="113"/>
      <c r="I551" s="113"/>
      <c r="J551" s="106"/>
      <c r="K551" s="99" t="str">
        <f>IF($J551="","",VLOOKUP($J551,'Bảng tổng hợp'!$C$11:$Q$20000,2,0))</f>
        <v/>
      </c>
      <c r="L551" s="101" t="str">
        <f>IF($J551="","",VLOOKUP($J551,'Bảng tổng hợp'!$C$11:$Q$20000,3,0))</f>
        <v/>
      </c>
      <c r="M551" s="114"/>
      <c r="N551" s="102">
        <f t="shared" si="3"/>
        <v>0</v>
      </c>
      <c r="O551" s="103"/>
      <c r="P551" s="104" t="str">
        <f>IF($J551="","",VLOOKUP($J551,'Bảng tổng hợp'!$C$11:$M$20000,10,0))</f>
        <v/>
      </c>
      <c r="Q551" s="105" t="str">
        <f>IF($J551="","",VLOOKUP($J551,'Bảng tổng hợp'!$C$11:$M$20000,11,0))</f>
        <v/>
      </c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ht="18.75" customHeight="1">
      <c r="A552" s="106"/>
      <c r="B552" s="111"/>
      <c r="C552" s="112"/>
      <c r="D552" s="112"/>
      <c r="E552" s="99" t="str">
        <f t="shared" si="4"/>
        <v/>
      </c>
      <c r="F552" s="99" t="str">
        <f t="shared" si="5"/>
        <v/>
      </c>
      <c r="G552" s="99" t="str">
        <f t="shared" si="6"/>
        <v/>
      </c>
      <c r="H552" s="113"/>
      <c r="I552" s="113"/>
      <c r="J552" s="106"/>
      <c r="K552" s="99" t="str">
        <f>IF($J552="","",VLOOKUP($J552,'Bảng tổng hợp'!$C$11:$Q$20000,2,0))</f>
        <v/>
      </c>
      <c r="L552" s="101" t="str">
        <f>IF($J552="","",VLOOKUP($J552,'Bảng tổng hợp'!$C$11:$Q$20000,3,0))</f>
        <v/>
      </c>
      <c r="M552" s="114"/>
      <c r="N552" s="102">
        <f t="shared" si="3"/>
        <v>0</v>
      </c>
      <c r="O552" s="103"/>
      <c r="P552" s="104" t="str">
        <f>IF($J552="","",VLOOKUP($J552,'Bảng tổng hợp'!$C$11:$M$20000,10,0))</f>
        <v/>
      </c>
      <c r="Q552" s="105" t="str">
        <f>IF($J552="","",VLOOKUP($J552,'Bảng tổng hợp'!$C$11:$M$20000,11,0))</f>
        <v/>
      </c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ht="18.75" customHeight="1">
      <c r="A553" s="106"/>
      <c r="B553" s="111"/>
      <c r="C553" s="112"/>
      <c r="D553" s="112"/>
      <c r="E553" s="99" t="str">
        <f t="shared" si="4"/>
        <v/>
      </c>
      <c r="F553" s="99" t="str">
        <f t="shared" si="5"/>
        <v/>
      </c>
      <c r="G553" s="99" t="str">
        <f t="shared" si="6"/>
        <v/>
      </c>
      <c r="H553" s="113"/>
      <c r="I553" s="113"/>
      <c r="J553" s="106"/>
      <c r="K553" s="99" t="str">
        <f>IF($J553="","",VLOOKUP($J553,'Bảng tổng hợp'!$C$11:$Q$20000,2,0))</f>
        <v/>
      </c>
      <c r="L553" s="101" t="str">
        <f>IF($J553="","",VLOOKUP($J553,'Bảng tổng hợp'!$C$11:$Q$20000,3,0))</f>
        <v/>
      </c>
      <c r="M553" s="114"/>
      <c r="N553" s="102">
        <f t="shared" si="3"/>
        <v>0</v>
      </c>
      <c r="O553" s="103"/>
      <c r="P553" s="104" t="str">
        <f>IF($J553="","",VLOOKUP($J553,'Bảng tổng hợp'!$C$11:$M$20000,10,0))</f>
        <v/>
      </c>
      <c r="Q553" s="105" t="str">
        <f>IF($J553="","",VLOOKUP($J553,'Bảng tổng hợp'!$C$11:$M$20000,11,0))</f>
        <v/>
      </c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ht="18.75" customHeight="1">
      <c r="A554" s="106"/>
      <c r="B554" s="111"/>
      <c r="C554" s="112"/>
      <c r="D554" s="112"/>
      <c r="E554" s="99" t="str">
        <f t="shared" si="4"/>
        <v/>
      </c>
      <c r="F554" s="99" t="str">
        <f t="shared" si="5"/>
        <v/>
      </c>
      <c r="G554" s="99" t="str">
        <f t="shared" si="6"/>
        <v/>
      </c>
      <c r="H554" s="113"/>
      <c r="I554" s="113"/>
      <c r="J554" s="106"/>
      <c r="K554" s="99" t="str">
        <f>IF($J554="","",VLOOKUP($J554,'Bảng tổng hợp'!$C$11:$Q$20000,2,0))</f>
        <v/>
      </c>
      <c r="L554" s="101" t="str">
        <f>IF($J554="","",VLOOKUP($J554,'Bảng tổng hợp'!$C$11:$Q$20000,3,0))</f>
        <v/>
      </c>
      <c r="M554" s="114"/>
      <c r="N554" s="102">
        <f t="shared" si="3"/>
        <v>0</v>
      </c>
      <c r="O554" s="103"/>
      <c r="P554" s="104" t="str">
        <f>IF($J554="","",VLOOKUP($J554,'Bảng tổng hợp'!$C$11:$M$20000,10,0))</f>
        <v/>
      </c>
      <c r="Q554" s="105" t="str">
        <f>IF($J554="","",VLOOKUP($J554,'Bảng tổng hợp'!$C$11:$M$20000,11,0))</f>
        <v/>
      </c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ht="18.75" customHeight="1">
      <c r="A555" s="106"/>
      <c r="B555" s="111"/>
      <c r="C555" s="112"/>
      <c r="D555" s="112"/>
      <c r="E555" s="99" t="str">
        <f t="shared" si="4"/>
        <v/>
      </c>
      <c r="F555" s="99" t="str">
        <f t="shared" si="5"/>
        <v/>
      </c>
      <c r="G555" s="99" t="str">
        <f t="shared" si="6"/>
        <v/>
      </c>
      <c r="H555" s="113"/>
      <c r="I555" s="113"/>
      <c r="J555" s="106"/>
      <c r="K555" s="99" t="str">
        <f>IF($J555="","",VLOOKUP($J555,'Bảng tổng hợp'!$C$11:$Q$20000,2,0))</f>
        <v/>
      </c>
      <c r="L555" s="101" t="str">
        <f>IF($J555="","",VLOOKUP($J555,'Bảng tổng hợp'!$C$11:$Q$20000,3,0))</f>
        <v/>
      </c>
      <c r="M555" s="114"/>
      <c r="N555" s="102">
        <f t="shared" si="3"/>
        <v>0</v>
      </c>
      <c r="O555" s="103"/>
      <c r="P555" s="104" t="str">
        <f>IF($J555="","",VLOOKUP($J555,'Bảng tổng hợp'!$C$11:$M$20000,10,0))</f>
        <v/>
      </c>
      <c r="Q555" s="105" t="str">
        <f>IF($J555="","",VLOOKUP($J555,'Bảng tổng hợp'!$C$11:$M$20000,11,0))</f>
        <v/>
      </c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ht="18.75" customHeight="1">
      <c r="A556" s="106"/>
      <c r="B556" s="111"/>
      <c r="C556" s="112"/>
      <c r="D556" s="112"/>
      <c r="E556" s="99" t="str">
        <f t="shared" si="4"/>
        <v/>
      </c>
      <c r="F556" s="99" t="str">
        <f t="shared" si="5"/>
        <v/>
      </c>
      <c r="G556" s="99" t="str">
        <f t="shared" si="6"/>
        <v/>
      </c>
      <c r="H556" s="113"/>
      <c r="I556" s="113"/>
      <c r="J556" s="106"/>
      <c r="K556" s="99" t="str">
        <f>IF($J556="","",VLOOKUP($J556,'Bảng tổng hợp'!$C$11:$Q$20000,2,0))</f>
        <v/>
      </c>
      <c r="L556" s="101" t="str">
        <f>IF($J556="","",VLOOKUP($J556,'Bảng tổng hợp'!$C$11:$Q$20000,3,0))</f>
        <v/>
      </c>
      <c r="M556" s="114"/>
      <c r="N556" s="102">
        <f t="shared" si="3"/>
        <v>0</v>
      </c>
      <c r="O556" s="103"/>
      <c r="P556" s="104" t="str">
        <f>IF($J556="","",VLOOKUP($J556,'Bảng tổng hợp'!$C$11:$M$20000,10,0))</f>
        <v/>
      </c>
      <c r="Q556" s="105" t="str">
        <f>IF($J556="","",VLOOKUP($J556,'Bảng tổng hợp'!$C$11:$M$20000,11,0))</f>
        <v/>
      </c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ht="18.75" customHeight="1">
      <c r="A557" s="106"/>
      <c r="B557" s="111"/>
      <c r="C557" s="112"/>
      <c r="D557" s="112"/>
      <c r="E557" s="99" t="str">
        <f t="shared" si="4"/>
        <v/>
      </c>
      <c r="F557" s="99" t="str">
        <f t="shared" si="5"/>
        <v/>
      </c>
      <c r="G557" s="99" t="str">
        <f t="shared" si="6"/>
        <v/>
      </c>
      <c r="H557" s="113"/>
      <c r="I557" s="113"/>
      <c r="J557" s="106"/>
      <c r="K557" s="99" t="str">
        <f>IF($J557="","",VLOOKUP($J557,'Bảng tổng hợp'!$C$11:$Q$20000,2,0))</f>
        <v/>
      </c>
      <c r="L557" s="101" t="str">
        <f>IF($J557="","",VLOOKUP($J557,'Bảng tổng hợp'!$C$11:$Q$20000,3,0))</f>
        <v/>
      </c>
      <c r="M557" s="114"/>
      <c r="N557" s="102">
        <f t="shared" si="3"/>
        <v>0</v>
      </c>
      <c r="O557" s="103"/>
      <c r="P557" s="104" t="str">
        <f>IF($J557="","",VLOOKUP($J557,'Bảng tổng hợp'!$C$11:$M$20000,10,0))</f>
        <v/>
      </c>
      <c r="Q557" s="105" t="str">
        <f>IF($J557="","",VLOOKUP($J557,'Bảng tổng hợp'!$C$11:$M$20000,11,0))</f>
        <v/>
      </c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ht="18.75" customHeight="1">
      <c r="A558" s="106"/>
      <c r="B558" s="111"/>
      <c r="C558" s="112"/>
      <c r="D558" s="112"/>
      <c r="E558" s="99" t="str">
        <f t="shared" si="4"/>
        <v/>
      </c>
      <c r="F558" s="99" t="str">
        <f t="shared" si="5"/>
        <v/>
      </c>
      <c r="G558" s="99" t="str">
        <f t="shared" si="6"/>
        <v/>
      </c>
      <c r="H558" s="113"/>
      <c r="I558" s="113"/>
      <c r="J558" s="106"/>
      <c r="K558" s="99" t="str">
        <f>IF($J558="","",VLOOKUP($J558,'Bảng tổng hợp'!$C$11:$Q$20000,2,0))</f>
        <v/>
      </c>
      <c r="L558" s="101" t="str">
        <f>IF($J558="","",VLOOKUP($J558,'Bảng tổng hợp'!$C$11:$Q$20000,3,0))</f>
        <v/>
      </c>
      <c r="M558" s="114"/>
      <c r="N558" s="102">
        <f t="shared" si="3"/>
        <v>0</v>
      </c>
      <c r="O558" s="103"/>
      <c r="P558" s="104" t="str">
        <f>IF($J558="","",VLOOKUP($J558,'Bảng tổng hợp'!$C$11:$M$20000,10,0))</f>
        <v/>
      </c>
      <c r="Q558" s="105" t="str">
        <f>IF($J558="","",VLOOKUP($J558,'Bảng tổng hợp'!$C$11:$M$20000,11,0))</f>
        <v/>
      </c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ht="18.75" customHeight="1">
      <c r="A559" s="106"/>
      <c r="B559" s="111"/>
      <c r="C559" s="112"/>
      <c r="D559" s="112"/>
      <c r="E559" s="99" t="str">
        <f t="shared" si="4"/>
        <v/>
      </c>
      <c r="F559" s="99" t="str">
        <f t="shared" si="5"/>
        <v/>
      </c>
      <c r="G559" s="99" t="str">
        <f t="shared" si="6"/>
        <v/>
      </c>
      <c r="H559" s="113"/>
      <c r="I559" s="113"/>
      <c r="J559" s="106"/>
      <c r="K559" s="99" t="str">
        <f>IF($J559="","",VLOOKUP($J559,'Bảng tổng hợp'!$C$11:$Q$20000,2,0))</f>
        <v/>
      </c>
      <c r="L559" s="101" t="str">
        <f>IF($J559="","",VLOOKUP($J559,'Bảng tổng hợp'!$C$11:$Q$20000,3,0))</f>
        <v/>
      </c>
      <c r="M559" s="114"/>
      <c r="N559" s="102">
        <f t="shared" si="3"/>
        <v>0</v>
      </c>
      <c r="O559" s="103"/>
      <c r="P559" s="104" t="str">
        <f>IF($J559="","",VLOOKUP($J559,'Bảng tổng hợp'!$C$11:$M$20000,10,0))</f>
        <v/>
      </c>
      <c r="Q559" s="105" t="str">
        <f>IF($J559="","",VLOOKUP($J559,'Bảng tổng hợp'!$C$11:$M$20000,11,0))</f>
        <v/>
      </c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ht="18.75" customHeight="1">
      <c r="A560" s="106"/>
      <c r="B560" s="111"/>
      <c r="C560" s="112"/>
      <c r="D560" s="112"/>
      <c r="E560" s="99" t="str">
        <f t="shared" si="4"/>
        <v/>
      </c>
      <c r="F560" s="99" t="str">
        <f t="shared" si="5"/>
        <v/>
      </c>
      <c r="G560" s="99" t="str">
        <f t="shared" si="6"/>
        <v/>
      </c>
      <c r="H560" s="113"/>
      <c r="I560" s="113"/>
      <c r="J560" s="106"/>
      <c r="K560" s="99" t="str">
        <f>IF($J560="","",VLOOKUP($J560,'Bảng tổng hợp'!$C$11:$Q$20000,2,0))</f>
        <v/>
      </c>
      <c r="L560" s="101" t="str">
        <f>IF($J560="","",VLOOKUP($J560,'Bảng tổng hợp'!$C$11:$Q$20000,3,0))</f>
        <v/>
      </c>
      <c r="M560" s="114"/>
      <c r="N560" s="102">
        <f t="shared" si="3"/>
        <v>0</v>
      </c>
      <c r="O560" s="103"/>
      <c r="P560" s="104" t="str">
        <f>IF($J560="","",VLOOKUP($J560,'Bảng tổng hợp'!$C$11:$M$20000,10,0))</f>
        <v/>
      </c>
      <c r="Q560" s="105" t="str">
        <f>IF($J560="","",VLOOKUP($J560,'Bảng tổng hợp'!$C$11:$M$20000,11,0))</f>
        <v/>
      </c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ht="18.75" customHeight="1">
      <c r="A561" s="106"/>
      <c r="B561" s="111"/>
      <c r="C561" s="112"/>
      <c r="D561" s="112"/>
      <c r="E561" s="99" t="str">
        <f t="shared" si="4"/>
        <v/>
      </c>
      <c r="F561" s="99" t="str">
        <f t="shared" si="5"/>
        <v/>
      </c>
      <c r="G561" s="99" t="str">
        <f t="shared" si="6"/>
        <v/>
      </c>
      <c r="H561" s="113"/>
      <c r="I561" s="113"/>
      <c r="J561" s="106"/>
      <c r="K561" s="99" t="str">
        <f>IF($J561="","",VLOOKUP($J561,'Bảng tổng hợp'!$C$11:$Q$20000,2,0))</f>
        <v/>
      </c>
      <c r="L561" s="101" t="str">
        <f>IF($J561="","",VLOOKUP($J561,'Bảng tổng hợp'!$C$11:$Q$20000,3,0))</f>
        <v/>
      </c>
      <c r="M561" s="114"/>
      <c r="N561" s="102">
        <f t="shared" si="3"/>
        <v>0</v>
      </c>
      <c r="O561" s="103"/>
      <c r="P561" s="104" t="str">
        <f>IF($J561="","",VLOOKUP($J561,'Bảng tổng hợp'!$C$11:$M$20000,10,0))</f>
        <v/>
      </c>
      <c r="Q561" s="105" t="str">
        <f>IF($J561="","",VLOOKUP($J561,'Bảng tổng hợp'!$C$11:$M$20000,11,0))</f>
        <v/>
      </c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ht="18.75" customHeight="1">
      <c r="A562" s="106"/>
      <c r="B562" s="111"/>
      <c r="C562" s="112"/>
      <c r="D562" s="112"/>
      <c r="E562" s="99" t="str">
        <f t="shared" si="4"/>
        <v/>
      </c>
      <c r="F562" s="99" t="str">
        <f t="shared" si="5"/>
        <v/>
      </c>
      <c r="G562" s="99" t="str">
        <f t="shared" si="6"/>
        <v/>
      </c>
      <c r="H562" s="113"/>
      <c r="I562" s="113"/>
      <c r="J562" s="106"/>
      <c r="K562" s="99" t="str">
        <f>IF($J562="","",VLOOKUP($J562,'Bảng tổng hợp'!$C$11:$Q$20000,2,0))</f>
        <v/>
      </c>
      <c r="L562" s="101" t="str">
        <f>IF($J562="","",VLOOKUP($J562,'Bảng tổng hợp'!$C$11:$Q$20000,3,0))</f>
        <v/>
      </c>
      <c r="M562" s="114"/>
      <c r="N562" s="102">
        <f t="shared" si="3"/>
        <v>0</v>
      </c>
      <c r="O562" s="103"/>
      <c r="P562" s="104" t="str">
        <f>IF($J562="","",VLOOKUP($J562,'Bảng tổng hợp'!$C$11:$M$20000,10,0))</f>
        <v/>
      </c>
      <c r="Q562" s="105" t="str">
        <f>IF($J562="","",VLOOKUP($J562,'Bảng tổng hợp'!$C$11:$M$20000,11,0))</f>
        <v/>
      </c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ht="18.75" customHeight="1">
      <c r="A563" s="106"/>
      <c r="B563" s="111"/>
      <c r="C563" s="112"/>
      <c r="D563" s="112"/>
      <c r="E563" s="99" t="str">
        <f t="shared" si="4"/>
        <v/>
      </c>
      <c r="F563" s="99" t="str">
        <f t="shared" si="5"/>
        <v/>
      </c>
      <c r="G563" s="99" t="str">
        <f t="shared" si="6"/>
        <v/>
      </c>
      <c r="H563" s="113"/>
      <c r="I563" s="113"/>
      <c r="J563" s="106"/>
      <c r="K563" s="99" t="str">
        <f>IF($J563="","",VLOOKUP($J563,'Bảng tổng hợp'!$C$11:$Q$20000,2,0))</f>
        <v/>
      </c>
      <c r="L563" s="101" t="str">
        <f>IF($J563="","",VLOOKUP($J563,'Bảng tổng hợp'!$C$11:$Q$20000,3,0))</f>
        <v/>
      </c>
      <c r="M563" s="114"/>
      <c r="N563" s="102">
        <f t="shared" si="3"/>
        <v>0</v>
      </c>
      <c r="O563" s="103"/>
      <c r="P563" s="104" t="str">
        <f>IF($J563="","",VLOOKUP($J563,'Bảng tổng hợp'!$C$11:$M$20000,10,0))</f>
        <v/>
      </c>
      <c r="Q563" s="105" t="str">
        <f>IF($J563="","",VLOOKUP($J563,'Bảng tổng hợp'!$C$11:$M$20000,11,0))</f>
        <v/>
      </c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ht="18.75" customHeight="1">
      <c r="A564" s="106"/>
      <c r="B564" s="111"/>
      <c r="C564" s="112"/>
      <c r="D564" s="112"/>
      <c r="E564" s="99" t="str">
        <f t="shared" si="4"/>
        <v/>
      </c>
      <c r="F564" s="99" t="str">
        <f t="shared" si="5"/>
        <v/>
      </c>
      <c r="G564" s="99" t="str">
        <f t="shared" si="6"/>
        <v/>
      </c>
      <c r="H564" s="113"/>
      <c r="I564" s="113"/>
      <c r="J564" s="106"/>
      <c r="K564" s="99" t="str">
        <f>IF($J564="","",VLOOKUP($J564,'Bảng tổng hợp'!$C$11:$Q$20000,2,0))</f>
        <v/>
      </c>
      <c r="L564" s="101" t="str">
        <f>IF($J564="","",VLOOKUP($J564,'Bảng tổng hợp'!$C$11:$Q$20000,3,0))</f>
        <v/>
      </c>
      <c r="M564" s="114"/>
      <c r="N564" s="102">
        <f t="shared" si="3"/>
        <v>0</v>
      </c>
      <c r="O564" s="103"/>
      <c r="P564" s="104" t="str">
        <f>IF($J564="","",VLOOKUP($J564,'Bảng tổng hợp'!$C$11:$M$20000,10,0))</f>
        <v/>
      </c>
      <c r="Q564" s="105" t="str">
        <f>IF($J564="","",VLOOKUP($J564,'Bảng tổng hợp'!$C$11:$M$20000,11,0))</f>
        <v/>
      </c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ht="18.75" customHeight="1">
      <c r="A565" s="106"/>
      <c r="B565" s="111"/>
      <c r="C565" s="112"/>
      <c r="D565" s="112"/>
      <c r="E565" s="99" t="str">
        <f t="shared" si="4"/>
        <v/>
      </c>
      <c r="F565" s="99" t="str">
        <f t="shared" si="5"/>
        <v/>
      </c>
      <c r="G565" s="99" t="str">
        <f t="shared" si="6"/>
        <v/>
      </c>
      <c r="H565" s="113"/>
      <c r="I565" s="113"/>
      <c r="J565" s="106"/>
      <c r="K565" s="99" t="str">
        <f>IF($J565="","",VLOOKUP($J565,'Bảng tổng hợp'!$C$11:$Q$20000,2,0))</f>
        <v/>
      </c>
      <c r="L565" s="101" t="str">
        <f>IF($J565="","",VLOOKUP($J565,'Bảng tổng hợp'!$C$11:$Q$20000,3,0))</f>
        <v/>
      </c>
      <c r="M565" s="114"/>
      <c r="N565" s="102">
        <f t="shared" si="3"/>
        <v>0</v>
      </c>
      <c r="O565" s="103"/>
      <c r="P565" s="104" t="str">
        <f>IF($J565="","",VLOOKUP($J565,'Bảng tổng hợp'!$C$11:$M$20000,10,0))</f>
        <v/>
      </c>
      <c r="Q565" s="105" t="str">
        <f>IF($J565="","",VLOOKUP($J565,'Bảng tổng hợp'!$C$11:$M$20000,11,0))</f>
        <v/>
      </c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ht="18.75" customHeight="1">
      <c r="A566" s="106"/>
      <c r="B566" s="111"/>
      <c r="C566" s="112"/>
      <c r="D566" s="112"/>
      <c r="E566" s="99" t="str">
        <f t="shared" si="4"/>
        <v/>
      </c>
      <c r="F566" s="99" t="str">
        <f t="shared" si="5"/>
        <v/>
      </c>
      <c r="G566" s="99" t="str">
        <f t="shared" si="6"/>
        <v/>
      </c>
      <c r="H566" s="113"/>
      <c r="I566" s="113"/>
      <c r="J566" s="106"/>
      <c r="K566" s="99" t="str">
        <f>IF($J566="","",VLOOKUP($J566,'Bảng tổng hợp'!$C$11:$Q$20000,2,0))</f>
        <v/>
      </c>
      <c r="L566" s="101" t="str">
        <f>IF($J566="","",VLOOKUP($J566,'Bảng tổng hợp'!$C$11:$Q$20000,3,0))</f>
        <v/>
      </c>
      <c r="M566" s="114"/>
      <c r="N566" s="102">
        <f t="shared" si="3"/>
        <v>0</v>
      </c>
      <c r="O566" s="103"/>
      <c r="P566" s="104" t="str">
        <f>IF($J566="","",VLOOKUP($J566,'Bảng tổng hợp'!$C$11:$M$20000,10,0))</f>
        <v/>
      </c>
      <c r="Q566" s="105" t="str">
        <f>IF($J566="","",VLOOKUP($J566,'Bảng tổng hợp'!$C$11:$M$20000,11,0))</f>
        <v/>
      </c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ht="18.75" customHeight="1">
      <c r="A567" s="106"/>
      <c r="B567" s="111"/>
      <c r="C567" s="112"/>
      <c r="D567" s="112"/>
      <c r="E567" s="99" t="str">
        <f t="shared" si="4"/>
        <v/>
      </c>
      <c r="F567" s="99" t="str">
        <f t="shared" si="5"/>
        <v/>
      </c>
      <c r="G567" s="99" t="str">
        <f t="shared" si="6"/>
        <v/>
      </c>
      <c r="H567" s="113"/>
      <c r="I567" s="113"/>
      <c r="J567" s="106"/>
      <c r="K567" s="99" t="str">
        <f>IF($J567="","",VLOOKUP($J567,'Bảng tổng hợp'!$C$11:$Q$20000,2,0))</f>
        <v/>
      </c>
      <c r="L567" s="101" t="str">
        <f>IF($J567="","",VLOOKUP($J567,'Bảng tổng hợp'!$C$11:$Q$20000,3,0))</f>
        <v/>
      </c>
      <c r="M567" s="114"/>
      <c r="N567" s="102">
        <f t="shared" si="3"/>
        <v>0</v>
      </c>
      <c r="O567" s="103"/>
      <c r="P567" s="104" t="str">
        <f>IF($J567="","",VLOOKUP($J567,'Bảng tổng hợp'!$C$11:$M$20000,10,0))</f>
        <v/>
      </c>
      <c r="Q567" s="105" t="str">
        <f>IF($J567="","",VLOOKUP($J567,'Bảng tổng hợp'!$C$11:$M$20000,11,0))</f>
        <v/>
      </c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ht="18.75" customHeight="1">
      <c r="A568" s="106"/>
      <c r="B568" s="111"/>
      <c r="C568" s="112"/>
      <c r="D568" s="112"/>
      <c r="E568" s="99" t="str">
        <f t="shared" si="4"/>
        <v/>
      </c>
      <c r="F568" s="99" t="str">
        <f t="shared" si="5"/>
        <v/>
      </c>
      <c r="G568" s="99" t="str">
        <f t="shared" si="6"/>
        <v/>
      </c>
      <c r="H568" s="113"/>
      <c r="I568" s="113"/>
      <c r="J568" s="106"/>
      <c r="K568" s="99" t="str">
        <f>IF($J568="","",VLOOKUP($J568,'Bảng tổng hợp'!$C$11:$Q$20000,2,0))</f>
        <v/>
      </c>
      <c r="L568" s="101" t="str">
        <f>IF($J568="","",VLOOKUP($J568,'Bảng tổng hợp'!$C$11:$Q$20000,3,0))</f>
        <v/>
      </c>
      <c r="M568" s="114"/>
      <c r="N568" s="102">
        <f t="shared" si="3"/>
        <v>0</v>
      </c>
      <c r="O568" s="103"/>
      <c r="P568" s="104" t="str">
        <f>IF($J568="","",VLOOKUP($J568,'Bảng tổng hợp'!$C$11:$M$20000,10,0))</f>
        <v/>
      </c>
      <c r="Q568" s="105" t="str">
        <f>IF($J568="","",VLOOKUP($J568,'Bảng tổng hợp'!$C$11:$M$20000,11,0))</f>
        <v/>
      </c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ht="18.75" customHeight="1">
      <c r="A569" s="106"/>
      <c r="B569" s="111"/>
      <c r="C569" s="112"/>
      <c r="D569" s="112"/>
      <c r="E569" s="99" t="str">
        <f t="shared" si="4"/>
        <v/>
      </c>
      <c r="F569" s="99" t="str">
        <f t="shared" si="5"/>
        <v/>
      </c>
      <c r="G569" s="99" t="str">
        <f t="shared" si="6"/>
        <v/>
      </c>
      <c r="H569" s="113"/>
      <c r="I569" s="113"/>
      <c r="J569" s="106"/>
      <c r="K569" s="99" t="str">
        <f>IF($J569="","",VLOOKUP($J569,'Bảng tổng hợp'!$C$11:$Q$20000,2,0))</f>
        <v/>
      </c>
      <c r="L569" s="101" t="str">
        <f>IF($J569="","",VLOOKUP($J569,'Bảng tổng hợp'!$C$11:$Q$20000,3,0))</f>
        <v/>
      </c>
      <c r="M569" s="114"/>
      <c r="N569" s="102">
        <f t="shared" si="3"/>
        <v>0</v>
      </c>
      <c r="O569" s="103"/>
      <c r="P569" s="104" t="str">
        <f>IF($J569="","",VLOOKUP($J569,'Bảng tổng hợp'!$C$11:$M$20000,10,0))</f>
        <v/>
      </c>
      <c r="Q569" s="105" t="str">
        <f>IF($J569="","",VLOOKUP($J569,'Bảng tổng hợp'!$C$11:$M$20000,11,0))</f>
        <v/>
      </c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ht="18.75" customHeight="1">
      <c r="A570" s="106"/>
      <c r="B570" s="111"/>
      <c r="C570" s="112"/>
      <c r="D570" s="112"/>
      <c r="E570" s="99" t="str">
        <f t="shared" si="4"/>
        <v/>
      </c>
      <c r="F570" s="99" t="str">
        <f t="shared" si="5"/>
        <v/>
      </c>
      <c r="G570" s="99" t="str">
        <f t="shared" si="6"/>
        <v/>
      </c>
      <c r="H570" s="113"/>
      <c r="I570" s="113"/>
      <c r="J570" s="106"/>
      <c r="K570" s="99" t="str">
        <f>IF($J570="","",VLOOKUP($J570,'Bảng tổng hợp'!$C$11:$Q$20000,2,0))</f>
        <v/>
      </c>
      <c r="L570" s="101" t="str">
        <f>IF($J570="","",VLOOKUP($J570,'Bảng tổng hợp'!$C$11:$Q$20000,3,0))</f>
        <v/>
      </c>
      <c r="M570" s="114"/>
      <c r="N570" s="102">
        <f t="shared" si="3"/>
        <v>0</v>
      </c>
      <c r="O570" s="103"/>
      <c r="P570" s="104" t="str">
        <f>IF($J570="","",VLOOKUP($J570,'Bảng tổng hợp'!$C$11:$M$20000,10,0))</f>
        <v/>
      </c>
      <c r="Q570" s="105" t="str">
        <f>IF($J570="","",VLOOKUP($J570,'Bảng tổng hợp'!$C$11:$M$20000,11,0))</f>
        <v/>
      </c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ht="18.75" customHeight="1">
      <c r="A571" s="106"/>
      <c r="B571" s="111"/>
      <c r="C571" s="112"/>
      <c r="D571" s="112"/>
      <c r="E571" s="99" t="str">
        <f t="shared" si="4"/>
        <v/>
      </c>
      <c r="F571" s="99" t="str">
        <f t="shared" si="5"/>
        <v/>
      </c>
      <c r="G571" s="99" t="str">
        <f t="shared" si="6"/>
        <v/>
      </c>
      <c r="H571" s="113"/>
      <c r="I571" s="113"/>
      <c r="J571" s="106"/>
      <c r="K571" s="99" t="str">
        <f>IF($J571="","",VLOOKUP($J571,'Bảng tổng hợp'!$C$11:$Q$20000,2,0))</f>
        <v/>
      </c>
      <c r="L571" s="101" t="str">
        <f>IF($J571="","",VLOOKUP($J571,'Bảng tổng hợp'!$C$11:$Q$20000,3,0))</f>
        <v/>
      </c>
      <c r="M571" s="114"/>
      <c r="N571" s="102">
        <f t="shared" si="3"/>
        <v>0</v>
      </c>
      <c r="O571" s="103"/>
      <c r="P571" s="104" t="str">
        <f>IF($J571="","",VLOOKUP($J571,'Bảng tổng hợp'!$C$11:$M$20000,10,0))</f>
        <v/>
      </c>
      <c r="Q571" s="105" t="str">
        <f>IF($J571="","",VLOOKUP($J571,'Bảng tổng hợp'!$C$11:$M$20000,11,0))</f>
        <v/>
      </c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ht="18.75" customHeight="1">
      <c r="A572" s="106"/>
      <c r="B572" s="111"/>
      <c r="C572" s="112"/>
      <c r="D572" s="112"/>
      <c r="E572" s="99" t="str">
        <f t="shared" si="4"/>
        <v/>
      </c>
      <c r="F572" s="99" t="str">
        <f t="shared" si="5"/>
        <v/>
      </c>
      <c r="G572" s="99" t="str">
        <f t="shared" si="6"/>
        <v/>
      </c>
      <c r="H572" s="113"/>
      <c r="I572" s="113"/>
      <c r="J572" s="106"/>
      <c r="K572" s="99" t="str">
        <f>IF($J572="","",VLOOKUP($J572,'Bảng tổng hợp'!$C$11:$Q$20000,2,0))</f>
        <v/>
      </c>
      <c r="L572" s="101" t="str">
        <f>IF($J572="","",VLOOKUP($J572,'Bảng tổng hợp'!$C$11:$Q$20000,3,0))</f>
        <v/>
      </c>
      <c r="M572" s="114"/>
      <c r="N572" s="102">
        <f t="shared" si="3"/>
        <v>0</v>
      </c>
      <c r="O572" s="103"/>
      <c r="P572" s="104" t="str">
        <f>IF($J572="","",VLOOKUP($J572,'Bảng tổng hợp'!$C$11:$M$20000,10,0))</f>
        <v/>
      </c>
      <c r="Q572" s="105" t="str">
        <f>IF($J572="","",VLOOKUP($J572,'Bảng tổng hợp'!$C$11:$M$20000,11,0))</f>
        <v/>
      </c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ht="18.75" customHeight="1">
      <c r="A573" s="106"/>
      <c r="B573" s="111"/>
      <c r="C573" s="112"/>
      <c r="D573" s="112"/>
      <c r="E573" s="99" t="str">
        <f t="shared" si="4"/>
        <v/>
      </c>
      <c r="F573" s="99" t="str">
        <f t="shared" si="5"/>
        <v/>
      </c>
      <c r="G573" s="99" t="str">
        <f t="shared" si="6"/>
        <v/>
      </c>
      <c r="H573" s="113"/>
      <c r="I573" s="113"/>
      <c r="J573" s="106"/>
      <c r="K573" s="99" t="str">
        <f>IF($J573="","",VLOOKUP($J573,'Bảng tổng hợp'!$C$11:$Q$20000,2,0))</f>
        <v/>
      </c>
      <c r="L573" s="101" t="str">
        <f>IF($J573="","",VLOOKUP($J573,'Bảng tổng hợp'!$C$11:$Q$20000,3,0))</f>
        <v/>
      </c>
      <c r="M573" s="114"/>
      <c r="N573" s="102">
        <f t="shared" si="3"/>
        <v>0</v>
      </c>
      <c r="O573" s="103"/>
      <c r="P573" s="104" t="str">
        <f>IF($J573="","",VLOOKUP($J573,'Bảng tổng hợp'!$C$11:$M$20000,10,0))</f>
        <v/>
      </c>
      <c r="Q573" s="105" t="str">
        <f>IF($J573="","",VLOOKUP($J573,'Bảng tổng hợp'!$C$11:$M$20000,11,0))</f>
        <v/>
      </c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ht="18.75" customHeight="1">
      <c r="A574" s="106"/>
      <c r="B574" s="111"/>
      <c r="C574" s="112"/>
      <c r="D574" s="112"/>
      <c r="E574" s="99" t="str">
        <f t="shared" si="4"/>
        <v/>
      </c>
      <c r="F574" s="99" t="str">
        <f t="shared" si="5"/>
        <v/>
      </c>
      <c r="G574" s="99" t="str">
        <f t="shared" si="6"/>
        <v/>
      </c>
      <c r="H574" s="113"/>
      <c r="I574" s="113"/>
      <c r="J574" s="106"/>
      <c r="K574" s="99" t="str">
        <f>IF($J574="","",VLOOKUP($J574,'Bảng tổng hợp'!$C$11:$Q$20000,2,0))</f>
        <v/>
      </c>
      <c r="L574" s="101" t="str">
        <f>IF($J574="","",VLOOKUP($J574,'Bảng tổng hợp'!$C$11:$Q$20000,3,0))</f>
        <v/>
      </c>
      <c r="M574" s="114"/>
      <c r="N574" s="102">
        <f t="shared" si="3"/>
        <v>0</v>
      </c>
      <c r="O574" s="103"/>
      <c r="P574" s="104" t="str">
        <f>IF($J574="","",VLOOKUP($J574,'Bảng tổng hợp'!$C$11:$M$20000,10,0))</f>
        <v/>
      </c>
      <c r="Q574" s="105" t="str">
        <f>IF($J574="","",VLOOKUP($J574,'Bảng tổng hợp'!$C$11:$M$20000,11,0))</f>
        <v/>
      </c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ht="18.75" customHeight="1">
      <c r="A575" s="106"/>
      <c r="B575" s="111"/>
      <c r="C575" s="112"/>
      <c r="D575" s="112"/>
      <c r="E575" s="99" t="str">
        <f t="shared" si="4"/>
        <v/>
      </c>
      <c r="F575" s="99" t="str">
        <f t="shared" si="5"/>
        <v/>
      </c>
      <c r="G575" s="99" t="str">
        <f t="shared" si="6"/>
        <v/>
      </c>
      <c r="H575" s="113"/>
      <c r="I575" s="113"/>
      <c r="J575" s="106"/>
      <c r="K575" s="99" t="str">
        <f>IF($J575="","",VLOOKUP($J575,'Bảng tổng hợp'!$C$11:$Q$20000,2,0))</f>
        <v/>
      </c>
      <c r="L575" s="101" t="str">
        <f>IF($J575="","",VLOOKUP($J575,'Bảng tổng hợp'!$C$11:$Q$20000,3,0))</f>
        <v/>
      </c>
      <c r="M575" s="114"/>
      <c r="N575" s="102">
        <f t="shared" si="3"/>
        <v>0</v>
      </c>
      <c r="O575" s="103"/>
      <c r="P575" s="104" t="str">
        <f>IF($J575="","",VLOOKUP($J575,'Bảng tổng hợp'!$C$11:$M$20000,10,0))</f>
        <v/>
      </c>
      <c r="Q575" s="105" t="str">
        <f>IF($J575="","",VLOOKUP($J575,'Bảng tổng hợp'!$C$11:$M$20000,11,0))</f>
        <v/>
      </c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ht="18.75" customHeight="1">
      <c r="A576" s="106"/>
      <c r="B576" s="111"/>
      <c r="C576" s="112"/>
      <c r="D576" s="112"/>
      <c r="E576" s="99" t="str">
        <f t="shared" si="4"/>
        <v/>
      </c>
      <c r="F576" s="99" t="str">
        <f t="shared" si="5"/>
        <v/>
      </c>
      <c r="G576" s="99" t="str">
        <f t="shared" si="6"/>
        <v/>
      </c>
      <c r="H576" s="113"/>
      <c r="I576" s="113"/>
      <c r="J576" s="106"/>
      <c r="K576" s="99" t="str">
        <f>IF($J576="","",VLOOKUP($J576,'Bảng tổng hợp'!$C$11:$Q$20000,2,0))</f>
        <v/>
      </c>
      <c r="L576" s="101" t="str">
        <f>IF($J576="","",VLOOKUP($J576,'Bảng tổng hợp'!$C$11:$Q$20000,3,0))</f>
        <v/>
      </c>
      <c r="M576" s="114"/>
      <c r="N576" s="102">
        <f t="shared" si="3"/>
        <v>0</v>
      </c>
      <c r="O576" s="103"/>
      <c r="P576" s="104" t="str">
        <f>IF($J576="","",VLOOKUP($J576,'Bảng tổng hợp'!$C$11:$M$20000,10,0))</f>
        <v/>
      </c>
      <c r="Q576" s="105" t="str">
        <f>IF($J576="","",VLOOKUP($J576,'Bảng tổng hợp'!$C$11:$M$20000,11,0))</f>
        <v/>
      </c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ht="18.75" customHeight="1">
      <c r="A577" s="106"/>
      <c r="B577" s="111"/>
      <c r="C577" s="112"/>
      <c r="D577" s="112"/>
      <c r="E577" s="99" t="str">
        <f t="shared" si="4"/>
        <v/>
      </c>
      <c r="F577" s="99" t="str">
        <f t="shared" si="5"/>
        <v/>
      </c>
      <c r="G577" s="99" t="str">
        <f t="shared" si="6"/>
        <v/>
      </c>
      <c r="H577" s="113"/>
      <c r="I577" s="113"/>
      <c r="J577" s="106"/>
      <c r="K577" s="99" t="str">
        <f>IF($J577="","",VLOOKUP($J577,'Bảng tổng hợp'!$C$11:$Q$20000,2,0))</f>
        <v/>
      </c>
      <c r="L577" s="101" t="str">
        <f>IF($J577="","",VLOOKUP($J577,'Bảng tổng hợp'!$C$11:$Q$20000,3,0))</f>
        <v/>
      </c>
      <c r="M577" s="114"/>
      <c r="N577" s="102">
        <f t="shared" si="3"/>
        <v>0</v>
      </c>
      <c r="O577" s="103"/>
      <c r="P577" s="104" t="str">
        <f>IF($J577="","",VLOOKUP($J577,'Bảng tổng hợp'!$C$11:$M$20000,10,0))</f>
        <v/>
      </c>
      <c r="Q577" s="105" t="str">
        <f>IF($J577="","",VLOOKUP($J577,'Bảng tổng hợp'!$C$11:$M$20000,11,0))</f>
        <v/>
      </c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ht="18.75" customHeight="1">
      <c r="A578" s="106"/>
      <c r="B578" s="111"/>
      <c r="C578" s="112"/>
      <c r="D578" s="112"/>
      <c r="E578" s="99" t="str">
        <f t="shared" si="4"/>
        <v/>
      </c>
      <c r="F578" s="99" t="str">
        <f t="shared" si="5"/>
        <v/>
      </c>
      <c r="G578" s="99" t="str">
        <f t="shared" si="6"/>
        <v/>
      </c>
      <c r="H578" s="113"/>
      <c r="I578" s="113"/>
      <c r="J578" s="106"/>
      <c r="K578" s="99" t="str">
        <f>IF($J578="","",VLOOKUP($J578,'Bảng tổng hợp'!$C$11:$Q$20000,2,0))</f>
        <v/>
      </c>
      <c r="L578" s="101" t="str">
        <f>IF($J578="","",VLOOKUP($J578,'Bảng tổng hợp'!$C$11:$Q$20000,3,0))</f>
        <v/>
      </c>
      <c r="M578" s="114"/>
      <c r="N578" s="102">
        <f t="shared" si="3"/>
        <v>0</v>
      </c>
      <c r="O578" s="103"/>
      <c r="P578" s="104" t="str">
        <f>IF($J578="","",VLOOKUP($J578,'Bảng tổng hợp'!$C$11:$M$20000,10,0))</f>
        <v/>
      </c>
      <c r="Q578" s="105" t="str">
        <f>IF($J578="","",VLOOKUP($J578,'Bảng tổng hợp'!$C$11:$M$20000,11,0))</f>
        <v/>
      </c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ht="18.75" customHeight="1">
      <c r="A579" s="106"/>
      <c r="B579" s="111"/>
      <c r="C579" s="112"/>
      <c r="D579" s="112"/>
      <c r="E579" s="99" t="str">
        <f t="shared" si="4"/>
        <v/>
      </c>
      <c r="F579" s="99" t="str">
        <f t="shared" si="5"/>
        <v/>
      </c>
      <c r="G579" s="99" t="str">
        <f t="shared" si="6"/>
        <v/>
      </c>
      <c r="H579" s="113"/>
      <c r="I579" s="113"/>
      <c r="J579" s="106"/>
      <c r="K579" s="99" t="str">
        <f>IF($J579="","",VLOOKUP($J579,'Bảng tổng hợp'!$C$11:$Q$20000,2,0))</f>
        <v/>
      </c>
      <c r="L579" s="101" t="str">
        <f>IF($J579="","",VLOOKUP($J579,'Bảng tổng hợp'!$C$11:$Q$20000,3,0))</f>
        <v/>
      </c>
      <c r="M579" s="114"/>
      <c r="N579" s="102">
        <f t="shared" si="3"/>
        <v>0</v>
      </c>
      <c r="O579" s="103"/>
      <c r="P579" s="104" t="str">
        <f>IF($J579="","",VLOOKUP($J579,'Bảng tổng hợp'!$C$11:$M$20000,10,0))</f>
        <v/>
      </c>
      <c r="Q579" s="105" t="str">
        <f>IF($J579="","",VLOOKUP($J579,'Bảng tổng hợp'!$C$11:$M$20000,11,0))</f>
        <v/>
      </c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ht="18.75" customHeight="1">
      <c r="A580" s="106"/>
      <c r="B580" s="111"/>
      <c r="C580" s="112"/>
      <c r="D580" s="112"/>
      <c r="E580" s="99" t="str">
        <f t="shared" si="4"/>
        <v/>
      </c>
      <c r="F580" s="99" t="str">
        <f t="shared" si="5"/>
        <v/>
      </c>
      <c r="G580" s="99" t="str">
        <f t="shared" si="6"/>
        <v/>
      </c>
      <c r="H580" s="113"/>
      <c r="I580" s="113"/>
      <c r="J580" s="106"/>
      <c r="K580" s="99" t="str">
        <f>IF($J580="","",VLOOKUP($J580,'Bảng tổng hợp'!$C$11:$Q$20000,2,0))</f>
        <v/>
      </c>
      <c r="L580" s="101" t="str">
        <f>IF($J580="","",VLOOKUP($J580,'Bảng tổng hợp'!$C$11:$Q$20000,3,0))</f>
        <v/>
      </c>
      <c r="M580" s="114"/>
      <c r="N580" s="102">
        <f t="shared" si="3"/>
        <v>0</v>
      </c>
      <c r="O580" s="103"/>
      <c r="P580" s="104" t="str">
        <f>IF($J580="","",VLOOKUP($J580,'Bảng tổng hợp'!$C$11:$M$20000,10,0))</f>
        <v/>
      </c>
      <c r="Q580" s="105" t="str">
        <f>IF($J580="","",VLOOKUP($J580,'Bảng tổng hợp'!$C$11:$M$20000,11,0))</f>
        <v/>
      </c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ht="18.75" customHeight="1">
      <c r="A581" s="106"/>
      <c r="B581" s="111"/>
      <c r="C581" s="112"/>
      <c r="D581" s="112"/>
      <c r="E581" s="99" t="str">
        <f t="shared" si="4"/>
        <v/>
      </c>
      <c r="F581" s="99" t="str">
        <f t="shared" si="5"/>
        <v/>
      </c>
      <c r="G581" s="99" t="str">
        <f t="shared" si="6"/>
        <v/>
      </c>
      <c r="H581" s="113"/>
      <c r="I581" s="113"/>
      <c r="J581" s="106"/>
      <c r="K581" s="99" t="str">
        <f>IF($J581="","",VLOOKUP($J581,'Bảng tổng hợp'!$C$11:$Q$20000,2,0))</f>
        <v/>
      </c>
      <c r="L581" s="101" t="str">
        <f>IF($J581="","",VLOOKUP($J581,'Bảng tổng hợp'!$C$11:$Q$20000,3,0))</f>
        <v/>
      </c>
      <c r="M581" s="114"/>
      <c r="N581" s="102">
        <f t="shared" si="3"/>
        <v>0</v>
      </c>
      <c r="O581" s="103"/>
      <c r="P581" s="104" t="str">
        <f>IF($J581="","",VLOOKUP($J581,'Bảng tổng hợp'!$C$11:$M$20000,10,0))</f>
        <v/>
      </c>
      <c r="Q581" s="105" t="str">
        <f>IF($J581="","",VLOOKUP($J581,'Bảng tổng hợp'!$C$11:$M$20000,11,0))</f>
        <v/>
      </c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ht="18.75" customHeight="1">
      <c r="A582" s="106"/>
      <c r="B582" s="111"/>
      <c r="C582" s="112"/>
      <c r="D582" s="112"/>
      <c r="E582" s="99" t="str">
        <f t="shared" si="4"/>
        <v/>
      </c>
      <c r="F582" s="99" t="str">
        <f t="shared" si="5"/>
        <v/>
      </c>
      <c r="G582" s="99" t="str">
        <f t="shared" si="6"/>
        <v/>
      </c>
      <c r="H582" s="113"/>
      <c r="I582" s="113"/>
      <c r="J582" s="106"/>
      <c r="K582" s="99" t="str">
        <f>IF($J582="","",VLOOKUP($J582,'Bảng tổng hợp'!$C$11:$Q$20000,2,0))</f>
        <v/>
      </c>
      <c r="L582" s="101" t="str">
        <f>IF($J582="","",VLOOKUP($J582,'Bảng tổng hợp'!$C$11:$Q$20000,3,0))</f>
        <v/>
      </c>
      <c r="M582" s="114"/>
      <c r="N582" s="102">
        <f t="shared" si="3"/>
        <v>0</v>
      </c>
      <c r="O582" s="103"/>
      <c r="P582" s="104" t="str">
        <f>IF($J582="","",VLOOKUP($J582,'Bảng tổng hợp'!$C$11:$M$20000,10,0))</f>
        <v/>
      </c>
      <c r="Q582" s="105" t="str">
        <f>IF($J582="","",VLOOKUP($J582,'Bảng tổng hợp'!$C$11:$M$20000,11,0))</f>
        <v/>
      </c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ht="18.75" customHeight="1">
      <c r="A583" s="106"/>
      <c r="B583" s="111"/>
      <c r="C583" s="112"/>
      <c r="D583" s="112"/>
      <c r="E583" s="99" t="str">
        <f t="shared" si="4"/>
        <v/>
      </c>
      <c r="F583" s="99" t="str">
        <f t="shared" si="5"/>
        <v/>
      </c>
      <c r="G583" s="99" t="str">
        <f t="shared" si="6"/>
        <v/>
      </c>
      <c r="H583" s="113"/>
      <c r="I583" s="113"/>
      <c r="J583" s="106"/>
      <c r="K583" s="99" t="str">
        <f>IF($J583="","",VLOOKUP($J583,'Bảng tổng hợp'!$C$11:$Q$20000,2,0))</f>
        <v/>
      </c>
      <c r="L583" s="101" t="str">
        <f>IF($J583="","",VLOOKUP($J583,'Bảng tổng hợp'!$C$11:$Q$20000,3,0))</f>
        <v/>
      </c>
      <c r="M583" s="114"/>
      <c r="N583" s="102">
        <f t="shared" si="3"/>
        <v>0</v>
      </c>
      <c r="O583" s="103"/>
      <c r="P583" s="104" t="str">
        <f>IF($J583="","",VLOOKUP($J583,'Bảng tổng hợp'!$C$11:$M$20000,10,0))</f>
        <v/>
      </c>
      <c r="Q583" s="105" t="str">
        <f>IF($J583="","",VLOOKUP($J583,'Bảng tổng hợp'!$C$11:$M$20000,11,0))</f>
        <v/>
      </c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ht="18.75" customHeight="1">
      <c r="A584" s="106"/>
      <c r="B584" s="111"/>
      <c r="C584" s="112"/>
      <c r="D584" s="112"/>
      <c r="E584" s="99" t="str">
        <f t="shared" si="4"/>
        <v/>
      </c>
      <c r="F584" s="99" t="str">
        <f t="shared" si="5"/>
        <v/>
      </c>
      <c r="G584" s="99" t="str">
        <f t="shared" si="6"/>
        <v/>
      </c>
      <c r="H584" s="113"/>
      <c r="I584" s="113"/>
      <c r="J584" s="106"/>
      <c r="K584" s="99" t="str">
        <f>IF($J584="","",VLOOKUP($J584,'Bảng tổng hợp'!$C$11:$Q$20000,2,0))</f>
        <v/>
      </c>
      <c r="L584" s="101" t="str">
        <f>IF($J584="","",VLOOKUP($J584,'Bảng tổng hợp'!$C$11:$Q$20000,3,0))</f>
        <v/>
      </c>
      <c r="M584" s="114"/>
      <c r="N584" s="102">
        <f t="shared" si="3"/>
        <v>0</v>
      </c>
      <c r="O584" s="103"/>
      <c r="P584" s="104" t="str">
        <f>IF($J584="","",VLOOKUP($J584,'Bảng tổng hợp'!$C$11:$M$20000,10,0))</f>
        <v/>
      </c>
      <c r="Q584" s="105" t="str">
        <f>IF($J584="","",VLOOKUP($J584,'Bảng tổng hợp'!$C$11:$M$20000,11,0))</f>
        <v/>
      </c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ht="18.75" customHeight="1">
      <c r="A585" s="106"/>
      <c r="B585" s="111"/>
      <c r="C585" s="112"/>
      <c r="D585" s="112"/>
      <c r="E585" s="99" t="str">
        <f t="shared" si="4"/>
        <v/>
      </c>
      <c r="F585" s="99" t="str">
        <f t="shared" si="5"/>
        <v/>
      </c>
      <c r="G585" s="99" t="str">
        <f t="shared" si="6"/>
        <v/>
      </c>
      <c r="H585" s="113"/>
      <c r="I585" s="113"/>
      <c r="J585" s="106"/>
      <c r="K585" s="99" t="str">
        <f>IF($J585="","",VLOOKUP($J585,'Bảng tổng hợp'!$C$11:$Q$20000,2,0))</f>
        <v/>
      </c>
      <c r="L585" s="101" t="str">
        <f>IF($J585="","",VLOOKUP($J585,'Bảng tổng hợp'!$C$11:$Q$20000,3,0))</f>
        <v/>
      </c>
      <c r="M585" s="114"/>
      <c r="N585" s="102">
        <f t="shared" si="3"/>
        <v>0</v>
      </c>
      <c r="O585" s="103"/>
      <c r="P585" s="104" t="str">
        <f>IF($J585="","",VLOOKUP($J585,'Bảng tổng hợp'!$C$11:$M$20000,10,0))</f>
        <v/>
      </c>
      <c r="Q585" s="105" t="str">
        <f>IF($J585="","",VLOOKUP($J585,'Bảng tổng hợp'!$C$11:$M$20000,11,0))</f>
        <v/>
      </c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ht="18.75" customHeight="1">
      <c r="A586" s="106"/>
      <c r="B586" s="111"/>
      <c r="C586" s="112"/>
      <c r="D586" s="112"/>
      <c r="E586" s="99" t="str">
        <f t="shared" si="4"/>
        <v/>
      </c>
      <c r="F586" s="99" t="str">
        <f t="shared" si="5"/>
        <v/>
      </c>
      <c r="G586" s="99" t="str">
        <f t="shared" si="6"/>
        <v/>
      </c>
      <c r="H586" s="113"/>
      <c r="I586" s="113"/>
      <c r="J586" s="106"/>
      <c r="K586" s="99" t="str">
        <f>IF($J586="","",VLOOKUP($J586,'Bảng tổng hợp'!$C$11:$Q$20000,2,0))</f>
        <v/>
      </c>
      <c r="L586" s="101" t="str">
        <f>IF($J586="","",VLOOKUP($J586,'Bảng tổng hợp'!$C$11:$Q$20000,3,0))</f>
        <v/>
      </c>
      <c r="M586" s="114"/>
      <c r="N586" s="102">
        <f t="shared" si="3"/>
        <v>0</v>
      </c>
      <c r="O586" s="103"/>
      <c r="P586" s="104" t="str">
        <f>IF($J586="","",VLOOKUP($J586,'Bảng tổng hợp'!$C$11:$M$20000,10,0))</f>
        <v/>
      </c>
      <c r="Q586" s="105" t="str">
        <f>IF($J586="","",VLOOKUP($J586,'Bảng tổng hợp'!$C$11:$M$20000,11,0))</f>
        <v/>
      </c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ht="18.75" customHeight="1">
      <c r="A587" s="106"/>
      <c r="B587" s="111"/>
      <c r="C587" s="112"/>
      <c r="D587" s="112"/>
      <c r="E587" s="99" t="str">
        <f t="shared" si="4"/>
        <v/>
      </c>
      <c r="F587" s="99" t="str">
        <f t="shared" si="5"/>
        <v/>
      </c>
      <c r="G587" s="99" t="str">
        <f t="shared" si="6"/>
        <v/>
      </c>
      <c r="H587" s="113"/>
      <c r="I587" s="113"/>
      <c r="J587" s="106"/>
      <c r="K587" s="99" t="str">
        <f>IF($J587="","",VLOOKUP($J587,'Bảng tổng hợp'!$C$11:$Q$20000,2,0))</f>
        <v/>
      </c>
      <c r="L587" s="101" t="str">
        <f>IF($J587="","",VLOOKUP($J587,'Bảng tổng hợp'!$C$11:$Q$20000,3,0))</f>
        <v/>
      </c>
      <c r="M587" s="114"/>
      <c r="N587" s="102">
        <f t="shared" si="3"/>
        <v>0</v>
      </c>
      <c r="O587" s="103"/>
      <c r="P587" s="104" t="str">
        <f>IF($J587="","",VLOOKUP($J587,'Bảng tổng hợp'!$C$11:$M$20000,10,0))</f>
        <v/>
      </c>
      <c r="Q587" s="105" t="str">
        <f>IF($J587="","",VLOOKUP($J587,'Bảng tổng hợp'!$C$11:$M$20000,11,0))</f>
        <v/>
      </c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ht="18.75" customHeight="1">
      <c r="A588" s="106"/>
      <c r="B588" s="111"/>
      <c r="C588" s="112"/>
      <c r="D588" s="112"/>
      <c r="E588" s="99" t="str">
        <f t="shared" si="4"/>
        <v/>
      </c>
      <c r="F588" s="99" t="str">
        <f t="shared" si="5"/>
        <v/>
      </c>
      <c r="G588" s="99" t="str">
        <f t="shared" si="6"/>
        <v/>
      </c>
      <c r="H588" s="113"/>
      <c r="I588" s="113"/>
      <c r="J588" s="106"/>
      <c r="K588" s="99" t="str">
        <f>IF($J588="","",VLOOKUP($J588,'Bảng tổng hợp'!$C$11:$Q$20000,2,0))</f>
        <v/>
      </c>
      <c r="L588" s="101" t="str">
        <f>IF($J588="","",VLOOKUP($J588,'Bảng tổng hợp'!$C$11:$Q$20000,3,0))</f>
        <v/>
      </c>
      <c r="M588" s="114"/>
      <c r="N588" s="102">
        <f t="shared" si="3"/>
        <v>0</v>
      </c>
      <c r="O588" s="103"/>
      <c r="P588" s="104" t="str">
        <f>IF($J588="","",VLOOKUP($J588,'Bảng tổng hợp'!$C$11:$M$20000,10,0))</f>
        <v/>
      </c>
      <c r="Q588" s="105" t="str">
        <f>IF($J588="","",VLOOKUP($J588,'Bảng tổng hợp'!$C$11:$M$20000,11,0))</f>
        <v/>
      </c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ht="18.75" customHeight="1">
      <c r="A589" s="106"/>
      <c r="B589" s="111"/>
      <c r="C589" s="112"/>
      <c r="D589" s="112"/>
      <c r="E589" s="99" t="str">
        <f t="shared" si="4"/>
        <v/>
      </c>
      <c r="F589" s="99" t="str">
        <f t="shared" si="5"/>
        <v/>
      </c>
      <c r="G589" s="99" t="str">
        <f t="shared" si="6"/>
        <v/>
      </c>
      <c r="H589" s="113"/>
      <c r="I589" s="113"/>
      <c r="J589" s="106"/>
      <c r="K589" s="99" t="str">
        <f>IF($J589="","",VLOOKUP($J589,'Bảng tổng hợp'!$C$11:$Q$20000,2,0))</f>
        <v/>
      </c>
      <c r="L589" s="101" t="str">
        <f>IF($J589="","",VLOOKUP($J589,'Bảng tổng hợp'!$C$11:$Q$20000,3,0))</f>
        <v/>
      </c>
      <c r="M589" s="114"/>
      <c r="N589" s="102">
        <f t="shared" si="3"/>
        <v>0</v>
      </c>
      <c r="O589" s="103"/>
      <c r="P589" s="104" t="str">
        <f>IF($J589="","",VLOOKUP($J589,'Bảng tổng hợp'!$C$11:$M$20000,10,0))</f>
        <v/>
      </c>
      <c r="Q589" s="105" t="str">
        <f>IF($J589="","",VLOOKUP($J589,'Bảng tổng hợp'!$C$11:$M$20000,11,0))</f>
        <v/>
      </c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ht="18.75" customHeight="1">
      <c r="A590" s="106"/>
      <c r="B590" s="111"/>
      <c r="C590" s="112"/>
      <c r="D590" s="112"/>
      <c r="E590" s="99" t="str">
        <f t="shared" si="4"/>
        <v/>
      </c>
      <c r="F590" s="99" t="str">
        <f t="shared" si="5"/>
        <v/>
      </c>
      <c r="G590" s="99" t="str">
        <f t="shared" si="6"/>
        <v/>
      </c>
      <c r="H590" s="113"/>
      <c r="I590" s="113"/>
      <c r="J590" s="106"/>
      <c r="K590" s="99" t="str">
        <f>IF($J590="","",VLOOKUP($J590,'Bảng tổng hợp'!$C$11:$Q$20000,2,0))</f>
        <v/>
      </c>
      <c r="L590" s="101" t="str">
        <f>IF($J590="","",VLOOKUP($J590,'Bảng tổng hợp'!$C$11:$Q$20000,3,0))</f>
        <v/>
      </c>
      <c r="M590" s="114"/>
      <c r="N590" s="102">
        <f t="shared" si="3"/>
        <v>0</v>
      </c>
      <c r="O590" s="103"/>
      <c r="P590" s="104" t="str">
        <f>IF($J590="","",VLOOKUP($J590,'Bảng tổng hợp'!$C$11:$M$20000,10,0))</f>
        <v/>
      </c>
      <c r="Q590" s="105" t="str">
        <f>IF($J590="","",VLOOKUP($J590,'Bảng tổng hợp'!$C$11:$M$20000,11,0))</f>
        <v/>
      </c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ht="18.75" customHeight="1">
      <c r="A591" s="106"/>
      <c r="B591" s="111"/>
      <c r="C591" s="112"/>
      <c r="D591" s="112"/>
      <c r="E591" s="99" t="str">
        <f t="shared" si="4"/>
        <v/>
      </c>
      <c r="F591" s="99" t="str">
        <f t="shared" si="5"/>
        <v/>
      </c>
      <c r="G591" s="99" t="str">
        <f t="shared" si="6"/>
        <v/>
      </c>
      <c r="H591" s="113"/>
      <c r="I591" s="113"/>
      <c r="J591" s="106"/>
      <c r="K591" s="99" t="str">
        <f>IF($J591="","",VLOOKUP($J591,'Bảng tổng hợp'!$C$11:$Q$20000,2,0))</f>
        <v/>
      </c>
      <c r="L591" s="101" t="str">
        <f>IF($J591="","",VLOOKUP($J591,'Bảng tổng hợp'!$C$11:$Q$20000,3,0))</f>
        <v/>
      </c>
      <c r="M591" s="114"/>
      <c r="N591" s="102">
        <f t="shared" si="3"/>
        <v>0</v>
      </c>
      <c r="O591" s="103"/>
      <c r="P591" s="104" t="str">
        <f>IF($J591="","",VLOOKUP($J591,'Bảng tổng hợp'!$C$11:$M$20000,10,0))</f>
        <v/>
      </c>
      <c r="Q591" s="105" t="str">
        <f>IF($J591="","",VLOOKUP($J591,'Bảng tổng hợp'!$C$11:$M$20000,11,0))</f>
        <v/>
      </c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ht="18.75" customHeight="1">
      <c r="A592" s="106"/>
      <c r="B592" s="111"/>
      <c r="C592" s="112"/>
      <c r="D592" s="112"/>
      <c r="E592" s="99" t="str">
        <f t="shared" si="4"/>
        <v/>
      </c>
      <c r="F592" s="99" t="str">
        <f t="shared" si="5"/>
        <v/>
      </c>
      <c r="G592" s="99" t="str">
        <f t="shared" si="6"/>
        <v/>
      </c>
      <c r="H592" s="113"/>
      <c r="I592" s="113"/>
      <c r="J592" s="106"/>
      <c r="K592" s="99" t="str">
        <f>IF($J592="","",VLOOKUP($J592,'Bảng tổng hợp'!$C$11:$Q$20000,2,0))</f>
        <v/>
      </c>
      <c r="L592" s="101" t="str">
        <f>IF($J592="","",VLOOKUP($J592,'Bảng tổng hợp'!$C$11:$Q$20000,3,0))</f>
        <v/>
      </c>
      <c r="M592" s="114"/>
      <c r="N592" s="102">
        <f t="shared" si="3"/>
        <v>0</v>
      </c>
      <c r="O592" s="103"/>
      <c r="P592" s="104" t="str">
        <f>IF($J592="","",VLOOKUP($J592,'Bảng tổng hợp'!$C$11:$M$20000,10,0))</f>
        <v/>
      </c>
      <c r="Q592" s="105" t="str">
        <f>IF($J592="","",VLOOKUP($J592,'Bảng tổng hợp'!$C$11:$M$20000,11,0))</f>
        <v/>
      </c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ht="18.75" customHeight="1">
      <c r="A593" s="106"/>
      <c r="B593" s="111"/>
      <c r="C593" s="112"/>
      <c r="D593" s="112"/>
      <c r="E593" s="99" t="str">
        <f t="shared" si="4"/>
        <v/>
      </c>
      <c r="F593" s="99" t="str">
        <f t="shared" si="5"/>
        <v/>
      </c>
      <c r="G593" s="99" t="str">
        <f t="shared" si="6"/>
        <v/>
      </c>
      <c r="H593" s="113"/>
      <c r="I593" s="113"/>
      <c r="J593" s="106"/>
      <c r="K593" s="99" t="str">
        <f>IF($J593="","",VLOOKUP($J593,'Bảng tổng hợp'!$C$11:$Q$20000,2,0))</f>
        <v/>
      </c>
      <c r="L593" s="101" t="str">
        <f>IF($J593="","",VLOOKUP($J593,'Bảng tổng hợp'!$C$11:$Q$20000,3,0))</f>
        <v/>
      </c>
      <c r="M593" s="114"/>
      <c r="N593" s="102">
        <f t="shared" si="3"/>
        <v>0</v>
      </c>
      <c r="O593" s="103"/>
      <c r="P593" s="104" t="str">
        <f>IF($J593="","",VLOOKUP($J593,'Bảng tổng hợp'!$C$11:$M$20000,10,0))</f>
        <v/>
      </c>
      <c r="Q593" s="105" t="str">
        <f>IF($J593="","",VLOOKUP($J593,'Bảng tổng hợp'!$C$11:$M$20000,11,0))</f>
        <v/>
      </c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ht="18.75" customHeight="1">
      <c r="A594" s="106"/>
      <c r="B594" s="111"/>
      <c r="C594" s="112"/>
      <c r="D594" s="112"/>
      <c r="E594" s="99" t="str">
        <f t="shared" si="4"/>
        <v/>
      </c>
      <c r="F594" s="99" t="str">
        <f t="shared" si="5"/>
        <v/>
      </c>
      <c r="G594" s="99" t="str">
        <f t="shared" si="6"/>
        <v/>
      </c>
      <c r="H594" s="113"/>
      <c r="I594" s="113"/>
      <c r="J594" s="106"/>
      <c r="K594" s="99" t="str">
        <f>IF($J594="","",VLOOKUP($J594,'Bảng tổng hợp'!$C$11:$Q$20000,2,0))</f>
        <v/>
      </c>
      <c r="L594" s="101" t="str">
        <f>IF($J594="","",VLOOKUP($J594,'Bảng tổng hợp'!$C$11:$Q$20000,3,0))</f>
        <v/>
      </c>
      <c r="M594" s="114"/>
      <c r="N594" s="102">
        <f t="shared" si="3"/>
        <v>0</v>
      </c>
      <c r="O594" s="103"/>
      <c r="P594" s="104" t="str">
        <f>IF($J594="","",VLOOKUP($J594,'Bảng tổng hợp'!$C$11:$M$20000,10,0))</f>
        <v/>
      </c>
      <c r="Q594" s="105" t="str">
        <f>IF($J594="","",VLOOKUP($J594,'Bảng tổng hợp'!$C$11:$M$20000,11,0))</f>
        <v/>
      </c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ht="18.75" customHeight="1">
      <c r="A595" s="106"/>
      <c r="B595" s="111"/>
      <c r="C595" s="112"/>
      <c r="D595" s="112"/>
      <c r="E595" s="99" t="str">
        <f t="shared" si="4"/>
        <v/>
      </c>
      <c r="F595" s="99" t="str">
        <f t="shared" si="5"/>
        <v/>
      </c>
      <c r="G595" s="99" t="str">
        <f t="shared" si="6"/>
        <v/>
      </c>
      <c r="H595" s="113"/>
      <c r="I595" s="113"/>
      <c r="J595" s="106"/>
      <c r="K595" s="99" t="str">
        <f>IF($J595="","",VLOOKUP($J595,'Bảng tổng hợp'!$C$11:$Q$20000,2,0))</f>
        <v/>
      </c>
      <c r="L595" s="101" t="str">
        <f>IF($J595="","",VLOOKUP($J595,'Bảng tổng hợp'!$C$11:$Q$20000,3,0))</f>
        <v/>
      </c>
      <c r="M595" s="114"/>
      <c r="N595" s="102">
        <f t="shared" si="3"/>
        <v>0</v>
      </c>
      <c r="O595" s="103"/>
      <c r="P595" s="104" t="str">
        <f>IF($J595="","",VLOOKUP($J595,'Bảng tổng hợp'!$C$11:$M$20000,10,0))</f>
        <v/>
      </c>
      <c r="Q595" s="105" t="str">
        <f>IF($J595="","",VLOOKUP($J595,'Bảng tổng hợp'!$C$11:$M$20000,11,0))</f>
        <v/>
      </c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ht="18.75" customHeight="1">
      <c r="A596" s="106"/>
      <c r="B596" s="111"/>
      <c r="C596" s="112"/>
      <c r="D596" s="112"/>
      <c r="E596" s="99" t="str">
        <f t="shared" si="4"/>
        <v/>
      </c>
      <c r="F596" s="99" t="str">
        <f t="shared" si="5"/>
        <v/>
      </c>
      <c r="G596" s="99" t="str">
        <f t="shared" si="6"/>
        <v/>
      </c>
      <c r="H596" s="113"/>
      <c r="I596" s="113"/>
      <c r="J596" s="106"/>
      <c r="K596" s="99" t="str">
        <f>IF($J596="","",VLOOKUP($J596,'Bảng tổng hợp'!$C$11:$Q$20000,2,0))</f>
        <v/>
      </c>
      <c r="L596" s="101" t="str">
        <f>IF($J596="","",VLOOKUP($J596,'Bảng tổng hợp'!$C$11:$Q$20000,3,0))</f>
        <v/>
      </c>
      <c r="M596" s="114"/>
      <c r="N596" s="102">
        <f t="shared" si="3"/>
        <v>0</v>
      </c>
      <c r="O596" s="103"/>
      <c r="P596" s="104" t="str">
        <f>IF($J596="","",VLOOKUP($J596,'Bảng tổng hợp'!$C$11:$M$20000,10,0))</f>
        <v/>
      </c>
      <c r="Q596" s="105" t="str">
        <f>IF($J596="","",VLOOKUP($J596,'Bảng tổng hợp'!$C$11:$M$20000,11,0))</f>
        <v/>
      </c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ht="18.75" customHeight="1">
      <c r="A597" s="106"/>
      <c r="B597" s="111"/>
      <c r="C597" s="112"/>
      <c r="D597" s="112"/>
      <c r="E597" s="99" t="str">
        <f t="shared" si="4"/>
        <v/>
      </c>
      <c r="F597" s="99" t="str">
        <f t="shared" si="5"/>
        <v/>
      </c>
      <c r="G597" s="99" t="str">
        <f t="shared" si="6"/>
        <v/>
      </c>
      <c r="H597" s="113"/>
      <c r="I597" s="113"/>
      <c r="J597" s="106"/>
      <c r="K597" s="99" t="str">
        <f>IF($J597="","",VLOOKUP($J597,'Bảng tổng hợp'!$C$11:$Q$20000,2,0))</f>
        <v/>
      </c>
      <c r="L597" s="101" t="str">
        <f>IF($J597="","",VLOOKUP($J597,'Bảng tổng hợp'!$C$11:$Q$20000,3,0))</f>
        <v/>
      </c>
      <c r="M597" s="114"/>
      <c r="N597" s="102">
        <f t="shared" si="3"/>
        <v>0</v>
      </c>
      <c r="O597" s="103"/>
      <c r="P597" s="104" t="str">
        <f>IF($J597="","",VLOOKUP($J597,'Bảng tổng hợp'!$C$11:$M$20000,10,0))</f>
        <v/>
      </c>
      <c r="Q597" s="105" t="str">
        <f>IF($J597="","",VLOOKUP($J597,'Bảng tổng hợp'!$C$11:$M$20000,11,0))</f>
        <v/>
      </c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ht="18.75" customHeight="1">
      <c r="A598" s="106"/>
      <c r="B598" s="111"/>
      <c r="C598" s="112"/>
      <c r="D598" s="112"/>
      <c r="E598" s="99" t="str">
        <f t="shared" si="4"/>
        <v/>
      </c>
      <c r="F598" s="99" t="str">
        <f t="shared" si="5"/>
        <v/>
      </c>
      <c r="G598" s="99" t="str">
        <f t="shared" si="6"/>
        <v/>
      </c>
      <c r="H598" s="113"/>
      <c r="I598" s="113"/>
      <c r="J598" s="106"/>
      <c r="K598" s="99" t="str">
        <f>IF($J598="","",VLOOKUP($J598,'Bảng tổng hợp'!$C$11:$Q$20000,2,0))</f>
        <v/>
      </c>
      <c r="L598" s="101" t="str">
        <f>IF($J598="","",VLOOKUP($J598,'Bảng tổng hợp'!$C$11:$Q$20000,3,0))</f>
        <v/>
      </c>
      <c r="M598" s="114"/>
      <c r="N598" s="102">
        <f t="shared" si="3"/>
        <v>0</v>
      </c>
      <c r="O598" s="103"/>
      <c r="P598" s="104" t="str">
        <f>IF($J598="","",VLOOKUP($J598,'Bảng tổng hợp'!$C$11:$M$20000,10,0))</f>
        <v/>
      </c>
      <c r="Q598" s="105" t="str">
        <f>IF($J598="","",VLOOKUP($J598,'Bảng tổng hợp'!$C$11:$M$20000,11,0))</f>
        <v/>
      </c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ht="18.75" customHeight="1">
      <c r="A599" s="106"/>
      <c r="B599" s="111"/>
      <c r="C599" s="112"/>
      <c r="D599" s="112"/>
      <c r="E599" s="99" t="str">
        <f t="shared" si="4"/>
        <v/>
      </c>
      <c r="F599" s="99" t="str">
        <f t="shared" si="5"/>
        <v/>
      </c>
      <c r="G599" s="99" t="str">
        <f t="shared" si="6"/>
        <v/>
      </c>
      <c r="H599" s="113"/>
      <c r="I599" s="113"/>
      <c r="J599" s="106"/>
      <c r="K599" s="99" t="str">
        <f>IF($J599="","",VLOOKUP($J599,'Bảng tổng hợp'!$C$11:$Q$20000,2,0))</f>
        <v/>
      </c>
      <c r="L599" s="101" t="str">
        <f>IF($J599="","",VLOOKUP($J599,'Bảng tổng hợp'!$C$11:$Q$20000,3,0))</f>
        <v/>
      </c>
      <c r="M599" s="114"/>
      <c r="N599" s="102">
        <f t="shared" si="3"/>
        <v>0</v>
      </c>
      <c r="O599" s="103"/>
      <c r="P599" s="104" t="str">
        <f>IF($J599="","",VLOOKUP($J599,'Bảng tổng hợp'!$C$11:$M$20000,10,0))</f>
        <v/>
      </c>
      <c r="Q599" s="105" t="str">
        <f>IF($J599="","",VLOOKUP($J599,'Bảng tổng hợp'!$C$11:$M$20000,11,0))</f>
        <v/>
      </c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ht="18.75" customHeight="1">
      <c r="A600" s="106"/>
      <c r="B600" s="111"/>
      <c r="C600" s="112"/>
      <c r="D600" s="112"/>
      <c r="E600" s="99" t="str">
        <f t="shared" si="4"/>
        <v/>
      </c>
      <c r="F600" s="99" t="str">
        <f t="shared" si="5"/>
        <v/>
      </c>
      <c r="G600" s="99" t="str">
        <f t="shared" si="6"/>
        <v/>
      </c>
      <c r="H600" s="113"/>
      <c r="I600" s="113"/>
      <c r="J600" s="106"/>
      <c r="K600" s="99" t="str">
        <f>IF($J600="","",VLOOKUP($J600,'Bảng tổng hợp'!$C$11:$Q$20000,2,0))</f>
        <v/>
      </c>
      <c r="L600" s="101" t="str">
        <f>IF($J600="","",VLOOKUP($J600,'Bảng tổng hợp'!$C$11:$Q$20000,3,0))</f>
        <v/>
      </c>
      <c r="M600" s="114"/>
      <c r="N600" s="102">
        <f t="shared" si="3"/>
        <v>0</v>
      </c>
      <c r="O600" s="103"/>
      <c r="P600" s="104" t="str">
        <f>IF($J600="","",VLOOKUP($J600,'Bảng tổng hợp'!$C$11:$M$20000,10,0))</f>
        <v/>
      </c>
      <c r="Q600" s="105" t="str">
        <f>IF($J600="","",VLOOKUP($J600,'Bảng tổng hợp'!$C$11:$M$20000,11,0))</f>
        <v/>
      </c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ht="18.75" customHeight="1">
      <c r="A601" s="106"/>
      <c r="B601" s="111"/>
      <c r="C601" s="112"/>
      <c r="D601" s="112"/>
      <c r="E601" s="99" t="str">
        <f t="shared" si="4"/>
        <v/>
      </c>
      <c r="F601" s="99" t="str">
        <f t="shared" si="5"/>
        <v/>
      </c>
      <c r="G601" s="99" t="str">
        <f t="shared" si="6"/>
        <v/>
      </c>
      <c r="H601" s="113"/>
      <c r="I601" s="113"/>
      <c r="J601" s="106"/>
      <c r="K601" s="99" t="str">
        <f>IF($J601="","",VLOOKUP($J601,'Bảng tổng hợp'!$C$11:$Q$20000,2,0))</f>
        <v/>
      </c>
      <c r="L601" s="101" t="str">
        <f>IF($J601="","",VLOOKUP($J601,'Bảng tổng hợp'!$C$11:$Q$20000,3,0))</f>
        <v/>
      </c>
      <c r="M601" s="114"/>
      <c r="N601" s="102">
        <f t="shared" si="3"/>
        <v>0</v>
      </c>
      <c r="O601" s="103"/>
      <c r="P601" s="104" t="str">
        <f>IF($J601="","",VLOOKUP($J601,'Bảng tổng hợp'!$C$11:$M$20000,10,0))</f>
        <v/>
      </c>
      <c r="Q601" s="105" t="str">
        <f>IF($J601="","",VLOOKUP($J601,'Bảng tổng hợp'!$C$11:$M$20000,11,0))</f>
        <v/>
      </c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ht="18.75" customHeight="1">
      <c r="A602" s="106"/>
      <c r="B602" s="111"/>
      <c r="C602" s="112"/>
      <c r="D602" s="112"/>
      <c r="E602" s="99" t="str">
        <f t="shared" si="4"/>
        <v/>
      </c>
      <c r="F602" s="99" t="str">
        <f t="shared" si="5"/>
        <v/>
      </c>
      <c r="G602" s="99" t="str">
        <f t="shared" si="6"/>
        <v/>
      </c>
      <c r="H602" s="113"/>
      <c r="I602" s="113"/>
      <c r="J602" s="106"/>
      <c r="K602" s="99" t="str">
        <f>IF($J602="","",VLOOKUP($J602,'Bảng tổng hợp'!$C$11:$Q$20000,2,0))</f>
        <v/>
      </c>
      <c r="L602" s="101" t="str">
        <f>IF($J602="","",VLOOKUP($J602,'Bảng tổng hợp'!$C$11:$Q$20000,3,0))</f>
        <v/>
      </c>
      <c r="M602" s="114"/>
      <c r="N602" s="102">
        <f t="shared" si="3"/>
        <v>0</v>
      </c>
      <c r="O602" s="103"/>
      <c r="P602" s="104" t="str">
        <f>IF($J602="","",VLOOKUP($J602,'Bảng tổng hợp'!$C$11:$M$20000,10,0))</f>
        <v/>
      </c>
      <c r="Q602" s="105" t="str">
        <f>IF($J602="","",VLOOKUP($J602,'Bảng tổng hợp'!$C$11:$M$20000,11,0))</f>
        <v/>
      </c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ht="18.75" customHeight="1">
      <c r="A603" s="106"/>
      <c r="B603" s="111"/>
      <c r="C603" s="112"/>
      <c r="D603" s="112"/>
      <c r="E603" s="99" t="str">
        <f t="shared" si="4"/>
        <v/>
      </c>
      <c r="F603" s="99" t="str">
        <f t="shared" si="5"/>
        <v/>
      </c>
      <c r="G603" s="99" t="str">
        <f t="shared" si="6"/>
        <v/>
      </c>
      <c r="H603" s="113"/>
      <c r="I603" s="113"/>
      <c r="J603" s="106"/>
      <c r="K603" s="99" t="str">
        <f>IF($J603="","",VLOOKUP($J603,'Bảng tổng hợp'!$C$11:$Q$20000,2,0))</f>
        <v/>
      </c>
      <c r="L603" s="101" t="str">
        <f>IF($J603="","",VLOOKUP($J603,'Bảng tổng hợp'!$C$11:$Q$20000,3,0))</f>
        <v/>
      </c>
      <c r="M603" s="114"/>
      <c r="N603" s="102">
        <f t="shared" si="3"/>
        <v>0</v>
      </c>
      <c r="O603" s="103"/>
      <c r="P603" s="104" t="str">
        <f>IF($J603="","",VLOOKUP($J603,'Bảng tổng hợp'!$C$11:$M$20000,10,0))</f>
        <v/>
      </c>
      <c r="Q603" s="105" t="str">
        <f>IF($J603="","",VLOOKUP($J603,'Bảng tổng hợp'!$C$11:$M$20000,11,0))</f>
        <v/>
      </c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ht="18.75" customHeight="1">
      <c r="A604" s="106"/>
      <c r="B604" s="111"/>
      <c r="C604" s="112"/>
      <c r="D604" s="112"/>
      <c r="E604" s="99" t="str">
        <f t="shared" si="4"/>
        <v/>
      </c>
      <c r="F604" s="99" t="str">
        <f t="shared" si="5"/>
        <v/>
      </c>
      <c r="G604" s="99" t="str">
        <f t="shared" si="6"/>
        <v/>
      </c>
      <c r="H604" s="113"/>
      <c r="I604" s="113"/>
      <c r="J604" s="106"/>
      <c r="K604" s="99" t="str">
        <f>IF($J604="","",VLOOKUP($J604,'Bảng tổng hợp'!$C$11:$Q$20000,2,0))</f>
        <v/>
      </c>
      <c r="L604" s="101" t="str">
        <f>IF($J604="","",VLOOKUP($J604,'Bảng tổng hợp'!$C$11:$Q$20000,3,0))</f>
        <v/>
      </c>
      <c r="M604" s="114"/>
      <c r="N604" s="102">
        <f t="shared" si="3"/>
        <v>0</v>
      </c>
      <c r="O604" s="103"/>
      <c r="P604" s="104" t="str">
        <f>IF($J604="","",VLOOKUP($J604,'Bảng tổng hợp'!$C$11:$M$20000,10,0))</f>
        <v/>
      </c>
      <c r="Q604" s="105" t="str">
        <f>IF($J604="","",VLOOKUP($J604,'Bảng tổng hợp'!$C$11:$M$20000,11,0))</f>
        <v/>
      </c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ht="18.75" customHeight="1">
      <c r="A605" s="106"/>
      <c r="B605" s="111"/>
      <c r="C605" s="112"/>
      <c r="D605" s="112"/>
      <c r="E605" s="99" t="str">
        <f t="shared" si="4"/>
        <v/>
      </c>
      <c r="F605" s="99" t="str">
        <f t="shared" si="5"/>
        <v/>
      </c>
      <c r="G605" s="99" t="str">
        <f t="shared" si="6"/>
        <v/>
      </c>
      <c r="H605" s="113"/>
      <c r="I605" s="113"/>
      <c r="J605" s="106"/>
      <c r="K605" s="99" t="str">
        <f>IF($J605="","",VLOOKUP($J605,'Bảng tổng hợp'!$C$11:$Q$20000,2,0))</f>
        <v/>
      </c>
      <c r="L605" s="101" t="str">
        <f>IF($J605="","",VLOOKUP($J605,'Bảng tổng hợp'!$C$11:$Q$20000,3,0))</f>
        <v/>
      </c>
      <c r="M605" s="114"/>
      <c r="N605" s="102">
        <f t="shared" si="3"/>
        <v>0</v>
      </c>
      <c r="O605" s="103"/>
      <c r="P605" s="104" t="str">
        <f>IF($J605="","",VLOOKUP($J605,'Bảng tổng hợp'!$C$11:$M$20000,10,0))</f>
        <v/>
      </c>
      <c r="Q605" s="105" t="str">
        <f>IF($J605="","",VLOOKUP($J605,'Bảng tổng hợp'!$C$11:$M$20000,11,0))</f>
        <v/>
      </c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ht="18.75" customHeight="1">
      <c r="A606" s="106"/>
      <c r="B606" s="111"/>
      <c r="C606" s="112"/>
      <c r="D606" s="112"/>
      <c r="E606" s="99" t="str">
        <f t="shared" si="4"/>
        <v/>
      </c>
      <c r="F606" s="99" t="str">
        <f t="shared" si="5"/>
        <v/>
      </c>
      <c r="G606" s="99" t="str">
        <f t="shared" si="6"/>
        <v/>
      </c>
      <c r="H606" s="113"/>
      <c r="I606" s="113"/>
      <c r="J606" s="106"/>
      <c r="K606" s="99" t="str">
        <f>IF($J606="","",VLOOKUP($J606,'Bảng tổng hợp'!$C$11:$Q$20000,2,0))</f>
        <v/>
      </c>
      <c r="L606" s="101" t="str">
        <f>IF($J606="","",VLOOKUP($J606,'Bảng tổng hợp'!$C$11:$Q$20000,3,0))</f>
        <v/>
      </c>
      <c r="M606" s="114"/>
      <c r="N606" s="102">
        <f t="shared" si="3"/>
        <v>0</v>
      </c>
      <c r="O606" s="103"/>
      <c r="P606" s="104" t="str">
        <f>IF($J606="","",VLOOKUP($J606,'Bảng tổng hợp'!$C$11:$M$20000,10,0))</f>
        <v/>
      </c>
      <c r="Q606" s="105" t="str">
        <f>IF($J606="","",VLOOKUP($J606,'Bảng tổng hợp'!$C$11:$M$20000,11,0))</f>
        <v/>
      </c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ht="18.75" customHeight="1">
      <c r="A607" s="106"/>
      <c r="B607" s="111"/>
      <c r="C607" s="112"/>
      <c r="D607" s="112"/>
      <c r="E607" s="99" t="str">
        <f t="shared" si="4"/>
        <v/>
      </c>
      <c r="F607" s="99" t="str">
        <f t="shared" si="5"/>
        <v/>
      </c>
      <c r="G607" s="99" t="str">
        <f t="shared" si="6"/>
        <v/>
      </c>
      <c r="H607" s="113"/>
      <c r="I607" s="113"/>
      <c r="J607" s="106"/>
      <c r="K607" s="99" t="str">
        <f>IF($J607="","",VLOOKUP($J607,'Bảng tổng hợp'!$C$11:$Q$20000,2,0))</f>
        <v/>
      </c>
      <c r="L607" s="101" t="str">
        <f>IF($J607="","",VLOOKUP($J607,'Bảng tổng hợp'!$C$11:$Q$20000,3,0))</f>
        <v/>
      </c>
      <c r="M607" s="114"/>
      <c r="N607" s="102">
        <f t="shared" si="3"/>
        <v>0</v>
      </c>
      <c r="O607" s="103"/>
      <c r="P607" s="104" t="str">
        <f>IF($J607="","",VLOOKUP($J607,'Bảng tổng hợp'!$C$11:$M$20000,10,0))</f>
        <v/>
      </c>
      <c r="Q607" s="105" t="str">
        <f>IF($J607="","",VLOOKUP($J607,'Bảng tổng hợp'!$C$11:$M$20000,11,0))</f>
        <v/>
      </c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ht="18.75" customHeight="1">
      <c r="A608" s="106"/>
      <c r="B608" s="111"/>
      <c r="C608" s="112"/>
      <c r="D608" s="112"/>
      <c r="E608" s="99" t="str">
        <f t="shared" si="4"/>
        <v/>
      </c>
      <c r="F608" s="99" t="str">
        <f t="shared" si="5"/>
        <v/>
      </c>
      <c r="G608" s="99" t="str">
        <f t="shared" si="6"/>
        <v/>
      </c>
      <c r="H608" s="113"/>
      <c r="I608" s="113"/>
      <c r="J608" s="106"/>
      <c r="K608" s="99" t="str">
        <f>IF($J608="","",VLOOKUP($J608,'Bảng tổng hợp'!$C$11:$Q$20000,2,0))</f>
        <v/>
      </c>
      <c r="L608" s="101" t="str">
        <f>IF($J608="","",VLOOKUP($J608,'Bảng tổng hợp'!$C$11:$Q$20000,3,0))</f>
        <v/>
      </c>
      <c r="M608" s="114"/>
      <c r="N608" s="102">
        <f t="shared" si="3"/>
        <v>0</v>
      </c>
      <c r="O608" s="103"/>
      <c r="P608" s="104" t="str">
        <f>IF($J608="","",VLOOKUP($J608,'Bảng tổng hợp'!$C$11:$M$20000,10,0))</f>
        <v/>
      </c>
      <c r="Q608" s="105" t="str">
        <f>IF($J608="","",VLOOKUP($J608,'Bảng tổng hợp'!$C$11:$M$20000,11,0))</f>
        <v/>
      </c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ht="18.75" customHeight="1">
      <c r="A609" s="106"/>
      <c r="B609" s="111"/>
      <c r="C609" s="112"/>
      <c r="D609" s="112"/>
      <c r="E609" s="99" t="str">
        <f t="shared" si="4"/>
        <v/>
      </c>
      <c r="F609" s="99" t="str">
        <f t="shared" si="5"/>
        <v/>
      </c>
      <c r="G609" s="99" t="str">
        <f t="shared" si="6"/>
        <v/>
      </c>
      <c r="H609" s="113"/>
      <c r="I609" s="113"/>
      <c r="J609" s="106"/>
      <c r="K609" s="99" t="str">
        <f>IF($J609="","",VLOOKUP($J609,'Bảng tổng hợp'!$C$11:$Q$20000,2,0))</f>
        <v/>
      </c>
      <c r="L609" s="101" t="str">
        <f>IF($J609="","",VLOOKUP($J609,'Bảng tổng hợp'!$C$11:$Q$20000,3,0))</f>
        <v/>
      </c>
      <c r="M609" s="114"/>
      <c r="N609" s="102">
        <f t="shared" si="3"/>
        <v>0</v>
      </c>
      <c r="O609" s="103"/>
      <c r="P609" s="104" t="str">
        <f>IF($J609="","",VLOOKUP($J609,'Bảng tổng hợp'!$C$11:$M$20000,10,0))</f>
        <v/>
      </c>
      <c r="Q609" s="105" t="str">
        <f>IF($J609="","",VLOOKUP($J609,'Bảng tổng hợp'!$C$11:$M$20000,11,0))</f>
        <v/>
      </c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ht="18.75" customHeight="1">
      <c r="A610" s="106"/>
      <c r="B610" s="111"/>
      <c r="C610" s="112"/>
      <c r="D610" s="112"/>
      <c r="E610" s="99" t="str">
        <f t="shared" si="4"/>
        <v/>
      </c>
      <c r="F610" s="99" t="str">
        <f t="shared" si="5"/>
        <v/>
      </c>
      <c r="G610" s="99" t="str">
        <f t="shared" si="6"/>
        <v/>
      </c>
      <c r="H610" s="113"/>
      <c r="I610" s="113"/>
      <c r="J610" s="106"/>
      <c r="K610" s="99" t="str">
        <f>IF($J610="","",VLOOKUP($J610,'Bảng tổng hợp'!$C$11:$Q$20000,2,0))</f>
        <v/>
      </c>
      <c r="L610" s="101" t="str">
        <f>IF($J610="","",VLOOKUP($J610,'Bảng tổng hợp'!$C$11:$Q$20000,3,0))</f>
        <v/>
      </c>
      <c r="M610" s="114"/>
      <c r="N610" s="102">
        <f t="shared" si="3"/>
        <v>0</v>
      </c>
      <c r="O610" s="103"/>
      <c r="P610" s="104" t="str">
        <f>IF($J610="","",VLOOKUP($J610,'Bảng tổng hợp'!$C$11:$M$20000,10,0))</f>
        <v/>
      </c>
      <c r="Q610" s="105" t="str">
        <f>IF($J610="","",VLOOKUP($J610,'Bảng tổng hợp'!$C$11:$M$20000,11,0))</f>
        <v/>
      </c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ht="18.75" customHeight="1">
      <c r="A611" s="106"/>
      <c r="B611" s="111"/>
      <c r="C611" s="112"/>
      <c r="D611" s="112"/>
      <c r="E611" s="99" t="str">
        <f t="shared" si="4"/>
        <v/>
      </c>
      <c r="F611" s="99" t="str">
        <f t="shared" si="5"/>
        <v/>
      </c>
      <c r="G611" s="99" t="str">
        <f t="shared" si="6"/>
        <v/>
      </c>
      <c r="H611" s="113"/>
      <c r="I611" s="113"/>
      <c r="J611" s="106"/>
      <c r="K611" s="99" t="str">
        <f>IF($J611="","",VLOOKUP($J611,'Bảng tổng hợp'!$C$11:$Q$20000,2,0))</f>
        <v/>
      </c>
      <c r="L611" s="101" t="str">
        <f>IF($J611="","",VLOOKUP($J611,'Bảng tổng hợp'!$C$11:$Q$20000,3,0))</f>
        <v/>
      </c>
      <c r="M611" s="114"/>
      <c r="N611" s="102">
        <f t="shared" si="3"/>
        <v>0</v>
      </c>
      <c r="O611" s="103"/>
      <c r="P611" s="104" t="str">
        <f>IF($J611="","",VLOOKUP($J611,'Bảng tổng hợp'!$C$11:$M$20000,10,0))</f>
        <v/>
      </c>
      <c r="Q611" s="105" t="str">
        <f>IF($J611="","",VLOOKUP($J611,'Bảng tổng hợp'!$C$11:$M$20000,11,0))</f>
        <v/>
      </c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ht="18.75" customHeight="1">
      <c r="A612" s="106"/>
      <c r="B612" s="111"/>
      <c r="C612" s="112"/>
      <c r="D612" s="112"/>
      <c r="E612" s="99" t="str">
        <f t="shared" si="4"/>
        <v/>
      </c>
      <c r="F612" s="99" t="str">
        <f t="shared" si="5"/>
        <v/>
      </c>
      <c r="G612" s="99" t="str">
        <f t="shared" si="6"/>
        <v/>
      </c>
      <c r="H612" s="113"/>
      <c r="I612" s="113"/>
      <c r="J612" s="106"/>
      <c r="K612" s="99" t="str">
        <f>IF($J612="","",VLOOKUP($J612,'Bảng tổng hợp'!$C$11:$Q$20000,2,0))</f>
        <v/>
      </c>
      <c r="L612" s="101" t="str">
        <f>IF($J612="","",VLOOKUP($J612,'Bảng tổng hợp'!$C$11:$Q$20000,3,0))</f>
        <v/>
      </c>
      <c r="M612" s="114"/>
      <c r="N612" s="102">
        <f t="shared" si="3"/>
        <v>0</v>
      </c>
      <c r="O612" s="103"/>
      <c r="P612" s="104" t="str">
        <f>IF($J612="","",VLOOKUP($J612,'Bảng tổng hợp'!$C$11:$M$20000,10,0))</f>
        <v/>
      </c>
      <c r="Q612" s="105" t="str">
        <f>IF($J612="","",VLOOKUP($J612,'Bảng tổng hợp'!$C$11:$M$20000,11,0))</f>
        <v/>
      </c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ht="18.75" customHeight="1">
      <c r="A613" s="106"/>
      <c r="B613" s="111"/>
      <c r="C613" s="112"/>
      <c r="D613" s="112"/>
      <c r="E613" s="99" t="str">
        <f t="shared" si="4"/>
        <v/>
      </c>
      <c r="F613" s="99" t="str">
        <f t="shared" si="5"/>
        <v/>
      </c>
      <c r="G613" s="99" t="str">
        <f t="shared" si="6"/>
        <v/>
      </c>
      <c r="H613" s="113"/>
      <c r="I613" s="113"/>
      <c r="J613" s="106"/>
      <c r="K613" s="99" t="str">
        <f>IF($J613="","",VLOOKUP($J613,'Bảng tổng hợp'!$C$11:$Q$20000,2,0))</f>
        <v/>
      </c>
      <c r="L613" s="101" t="str">
        <f>IF($J613="","",VLOOKUP($J613,'Bảng tổng hợp'!$C$11:$Q$20000,3,0))</f>
        <v/>
      </c>
      <c r="M613" s="114"/>
      <c r="N613" s="102">
        <f t="shared" si="3"/>
        <v>0</v>
      </c>
      <c r="O613" s="103"/>
      <c r="P613" s="104" t="str">
        <f>IF($J613="","",VLOOKUP($J613,'Bảng tổng hợp'!$C$11:$M$20000,10,0))</f>
        <v/>
      </c>
      <c r="Q613" s="105" t="str">
        <f>IF($J613="","",VLOOKUP($J613,'Bảng tổng hợp'!$C$11:$M$20000,11,0))</f>
        <v/>
      </c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ht="18.75" customHeight="1">
      <c r="A614" s="106"/>
      <c r="B614" s="111"/>
      <c r="C614" s="112"/>
      <c r="D614" s="112"/>
      <c r="E614" s="99" t="str">
        <f t="shared" si="4"/>
        <v/>
      </c>
      <c r="F614" s="99" t="str">
        <f t="shared" si="5"/>
        <v/>
      </c>
      <c r="G614" s="99" t="str">
        <f t="shared" si="6"/>
        <v/>
      </c>
      <c r="H614" s="113"/>
      <c r="I614" s="113"/>
      <c r="J614" s="106"/>
      <c r="K614" s="99" t="str">
        <f>IF($J614="","",VLOOKUP($J614,'Bảng tổng hợp'!$C$11:$Q$20000,2,0))</f>
        <v/>
      </c>
      <c r="L614" s="101" t="str">
        <f>IF($J614="","",VLOOKUP($J614,'Bảng tổng hợp'!$C$11:$Q$20000,3,0))</f>
        <v/>
      </c>
      <c r="M614" s="114"/>
      <c r="N614" s="102">
        <f t="shared" si="3"/>
        <v>0</v>
      </c>
      <c r="O614" s="103"/>
      <c r="P614" s="104" t="str">
        <f>IF($J614="","",VLOOKUP($J614,'Bảng tổng hợp'!$C$11:$M$20000,10,0))</f>
        <v/>
      </c>
      <c r="Q614" s="105" t="str">
        <f>IF($J614="","",VLOOKUP($J614,'Bảng tổng hợp'!$C$11:$M$20000,11,0))</f>
        <v/>
      </c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ht="18.75" customHeight="1">
      <c r="A615" s="106"/>
      <c r="B615" s="111"/>
      <c r="C615" s="112"/>
      <c r="D615" s="112"/>
      <c r="E615" s="99" t="str">
        <f t="shared" si="4"/>
        <v/>
      </c>
      <c r="F615" s="99" t="str">
        <f t="shared" si="5"/>
        <v/>
      </c>
      <c r="G615" s="99" t="str">
        <f t="shared" si="6"/>
        <v/>
      </c>
      <c r="H615" s="113"/>
      <c r="I615" s="113"/>
      <c r="J615" s="106"/>
      <c r="K615" s="99" t="str">
        <f>IF($J615="","",VLOOKUP($J615,'Bảng tổng hợp'!$C$11:$Q$20000,2,0))</f>
        <v/>
      </c>
      <c r="L615" s="101" t="str">
        <f>IF($J615="","",VLOOKUP($J615,'Bảng tổng hợp'!$C$11:$Q$20000,3,0))</f>
        <v/>
      </c>
      <c r="M615" s="114"/>
      <c r="N615" s="102">
        <f t="shared" si="3"/>
        <v>0</v>
      </c>
      <c r="O615" s="103"/>
      <c r="P615" s="104" t="str">
        <f>IF($J615="","",VLOOKUP($J615,'Bảng tổng hợp'!$C$11:$M$20000,10,0))</f>
        <v/>
      </c>
      <c r="Q615" s="105" t="str">
        <f>IF($J615="","",VLOOKUP($J615,'Bảng tổng hợp'!$C$11:$M$20000,11,0))</f>
        <v/>
      </c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ht="18.75" customHeight="1">
      <c r="A616" s="106"/>
      <c r="B616" s="111"/>
      <c r="C616" s="112"/>
      <c r="D616" s="112"/>
      <c r="E616" s="99" t="str">
        <f t="shared" si="4"/>
        <v/>
      </c>
      <c r="F616" s="99" t="str">
        <f t="shared" si="5"/>
        <v/>
      </c>
      <c r="G616" s="99" t="str">
        <f t="shared" si="6"/>
        <v/>
      </c>
      <c r="H616" s="113"/>
      <c r="I616" s="113"/>
      <c r="J616" s="106"/>
      <c r="K616" s="99" t="str">
        <f>IF($J616="","",VLOOKUP($J616,'Bảng tổng hợp'!$C$11:$Q$20000,2,0))</f>
        <v/>
      </c>
      <c r="L616" s="101" t="str">
        <f>IF($J616="","",VLOOKUP($J616,'Bảng tổng hợp'!$C$11:$Q$20000,3,0))</f>
        <v/>
      </c>
      <c r="M616" s="114"/>
      <c r="N616" s="102">
        <f t="shared" si="3"/>
        <v>0</v>
      </c>
      <c r="O616" s="103"/>
      <c r="P616" s="104" t="str">
        <f>IF($J616="","",VLOOKUP($J616,'Bảng tổng hợp'!$C$11:$M$20000,10,0))</f>
        <v/>
      </c>
      <c r="Q616" s="105" t="str">
        <f>IF($J616="","",VLOOKUP($J616,'Bảng tổng hợp'!$C$11:$M$20000,11,0))</f>
        <v/>
      </c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ht="18.75" customHeight="1">
      <c r="A617" s="106"/>
      <c r="B617" s="111"/>
      <c r="C617" s="112"/>
      <c r="D617" s="112"/>
      <c r="E617" s="99" t="str">
        <f t="shared" si="4"/>
        <v/>
      </c>
      <c r="F617" s="99" t="str">
        <f t="shared" si="5"/>
        <v/>
      </c>
      <c r="G617" s="99" t="str">
        <f t="shared" si="6"/>
        <v/>
      </c>
      <c r="H617" s="113"/>
      <c r="I617" s="113"/>
      <c r="J617" s="106"/>
      <c r="K617" s="99" t="str">
        <f>IF($J617="","",VLOOKUP($J617,'Bảng tổng hợp'!$C$11:$Q$20000,2,0))</f>
        <v/>
      </c>
      <c r="L617" s="101" t="str">
        <f>IF($J617="","",VLOOKUP($J617,'Bảng tổng hợp'!$C$11:$Q$20000,3,0))</f>
        <v/>
      </c>
      <c r="M617" s="114"/>
      <c r="N617" s="102">
        <f t="shared" si="3"/>
        <v>0</v>
      </c>
      <c r="O617" s="103"/>
      <c r="P617" s="104" t="str">
        <f>IF($J617="","",VLOOKUP($J617,'Bảng tổng hợp'!$C$11:$M$20000,10,0))</f>
        <v/>
      </c>
      <c r="Q617" s="105" t="str">
        <f>IF($J617="","",VLOOKUP($J617,'Bảng tổng hợp'!$C$11:$M$20000,11,0))</f>
        <v/>
      </c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ht="18.75" customHeight="1">
      <c r="A618" s="106"/>
      <c r="B618" s="111"/>
      <c r="C618" s="112"/>
      <c r="D618" s="112"/>
      <c r="E618" s="99" t="str">
        <f t="shared" si="4"/>
        <v/>
      </c>
      <c r="F618" s="99" t="str">
        <f t="shared" si="5"/>
        <v/>
      </c>
      <c r="G618" s="99" t="str">
        <f t="shared" si="6"/>
        <v/>
      </c>
      <c r="H618" s="113"/>
      <c r="I618" s="113"/>
      <c r="J618" s="106"/>
      <c r="K618" s="99" t="str">
        <f>IF($J618="","",VLOOKUP($J618,'Bảng tổng hợp'!$C$11:$Q$20000,2,0))</f>
        <v/>
      </c>
      <c r="L618" s="101" t="str">
        <f>IF($J618="","",VLOOKUP($J618,'Bảng tổng hợp'!$C$11:$Q$20000,3,0))</f>
        <v/>
      </c>
      <c r="M618" s="114"/>
      <c r="N618" s="102">
        <f t="shared" si="3"/>
        <v>0</v>
      </c>
      <c r="O618" s="103"/>
      <c r="P618" s="104" t="str">
        <f>IF($J618="","",VLOOKUP($J618,'Bảng tổng hợp'!$C$11:$M$20000,10,0))</f>
        <v/>
      </c>
      <c r="Q618" s="105" t="str">
        <f>IF($J618="","",VLOOKUP($J618,'Bảng tổng hợp'!$C$11:$M$20000,11,0))</f>
        <v/>
      </c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ht="18.75" customHeight="1">
      <c r="A619" s="106"/>
      <c r="B619" s="111"/>
      <c r="C619" s="112"/>
      <c r="D619" s="112"/>
      <c r="E619" s="99" t="str">
        <f t="shared" si="4"/>
        <v/>
      </c>
      <c r="F619" s="99" t="str">
        <f t="shared" si="5"/>
        <v/>
      </c>
      <c r="G619" s="99" t="str">
        <f t="shared" si="6"/>
        <v/>
      </c>
      <c r="H619" s="113"/>
      <c r="I619" s="113"/>
      <c r="J619" s="106"/>
      <c r="K619" s="99" t="str">
        <f>IF($J619="","",VLOOKUP($J619,'Bảng tổng hợp'!$C$11:$Q$20000,2,0))</f>
        <v/>
      </c>
      <c r="L619" s="101" t="str">
        <f>IF($J619="","",VLOOKUP($J619,'Bảng tổng hợp'!$C$11:$Q$20000,3,0))</f>
        <v/>
      </c>
      <c r="M619" s="114"/>
      <c r="N619" s="102">
        <f t="shared" si="3"/>
        <v>0</v>
      </c>
      <c r="O619" s="103"/>
      <c r="P619" s="104" t="str">
        <f>IF($J619="","",VLOOKUP($J619,'Bảng tổng hợp'!$C$11:$M$20000,10,0))</f>
        <v/>
      </c>
      <c r="Q619" s="105" t="str">
        <f>IF($J619="","",VLOOKUP($J619,'Bảng tổng hợp'!$C$11:$M$20000,11,0))</f>
        <v/>
      </c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ht="18.75" customHeight="1">
      <c r="A620" s="106"/>
      <c r="B620" s="111"/>
      <c r="C620" s="112"/>
      <c r="D620" s="112"/>
      <c r="E620" s="99" t="str">
        <f t="shared" si="4"/>
        <v/>
      </c>
      <c r="F620" s="99" t="str">
        <f t="shared" si="5"/>
        <v/>
      </c>
      <c r="G620" s="99" t="str">
        <f t="shared" si="6"/>
        <v/>
      </c>
      <c r="H620" s="113"/>
      <c r="I620" s="113"/>
      <c r="J620" s="106"/>
      <c r="K620" s="99" t="str">
        <f>IF($J620="","",VLOOKUP($J620,'Bảng tổng hợp'!$C$11:$Q$20000,2,0))</f>
        <v/>
      </c>
      <c r="L620" s="101" t="str">
        <f>IF($J620="","",VLOOKUP($J620,'Bảng tổng hợp'!$C$11:$Q$20000,3,0))</f>
        <v/>
      </c>
      <c r="M620" s="114"/>
      <c r="N620" s="102">
        <f t="shared" si="3"/>
        <v>0</v>
      </c>
      <c r="O620" s="103"/>
      <c r="P620" s="104" t="str">
        <f>IF($J620="","",VLOOKUP($J620,'Bảng tổng hợp'!$C$11:$M$20000,10,0))</f>
        <v/>
      </c>
      <c r="Q620" s="105" t="str">
        <f>IF($J620="","",VLOOKUP($J620,'Bảng tổng hợp'!$C$11:$M$20000,11,0))</f>
        <v/>
      </c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ht="18.75" customHeight="1">
      <c r="A621" s="106"/>
      <c r="B621" s="111"/>
      <c r="C621" s="112"/>
      <c r="D621" s="112"/>
      <c r="E621" s="99" t="str">
        <f t="shared" si="4"/>
        <v/>
      </c>
      <c r="F621" s="99" t="str">
        <f t="shared" si="5"/>
        <v/>
      </c>
      <c r="G621" s="99" t="str">
        <f t="shared" si="6"/>
        <v/>
      </c>
      <c r="H621" s="113"/>
      <c r="I621" s="113"/>
      <c r="J621" s="106"/>
      <c r="K621" s="99" t="str">
        <f>IF($J621="","",VLOOKUP($J621,'Bảng tổng hợp'!$C$11:$Q$20000,2,0))</f>
        <v/>
      </c>
      <c r="L621" s="101" t="str">
        <f>IF($J621="","",VLOOKUP($J621,'Bảng tổng hợp'!$C$11:$Q$20000,3,0))</f>
        <v/>
      </c>
      <c r="M621" s="114"/>
      <c r="N621" s="102">
        <f t="shared" si="3"/>
        <v>0</v>
      </c>
      <c r="O621" s="103"/>
      <c r="P621" s="104" t="str">
        <f>IF($J621="","",VLOOKUP($J621,'Bảng tổng hợp'!$C$11:$M$20000,10,0))</f>
        <v/>
      </c>
      <c r="Q621" s="105" t="str">
        <f>IF($J621="","",VLOOKUP($J621,'Bảng tổng hợp'!$C$11:$M$20000,11,0))</f>
        <v/>
      </c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ht="18.75" customHeight="1">
      <c r="A622" s="106"/>
      <c r="B622" s="111"/>
      <c r="C622" s="112"/>
      <c r="D622" s="112"/>
      <c r="E622" s="99" t="str">
        <f t="shared" si="4"/>
        <v/>
      </c>
      <c r="F622" s="99" t="str">
        <f t="shared" si="5"/>
        <v/>
      </c>
      <c r="G622" s="99" t="str">
        <f t="shared" si="6"/>
        <v/>
      </c>
      <c r="H622" s="113"/>
      <c r="I622" s="113"/>
      <c r="J622" s="106"/>
      <c r="K622" s="99" t="str">
        <f>IF($J622="","",VLOOKUP($J622,'Bảng tổng hợp'!$C$11:$Q$20000,2,0))</f>
        <v/>
      </c>
      <c r="L622" s="101" t="str">
        <f>IF($J622="","",VLOOKUP($J622,'Bảng tổng hợp'!$C$11:$Q$20000,3,0))</f>
        <v/>
      </c>
      <c r="M622" s="114"/>
      <c r="N622" s="102">
        <f t="shared" si="3"/>
        <v>0</v>
      </c>
      <c r="O622" s="103"/>
      <c r="P622" s="104" t="str">
        <f>IF($J622="","",VLOOKUP($J622,'Bảng tổng hợp'!$C$11:$M$20000,10,0))</f>
        <v/>
      </c>
      <c r="Q622" s="105" t="str">
        <f>IF($J622="","",VLOOKUP($J622,'Bảng tổng hợp'!$C$11:$M$20000,11,0))</f>
        <v/>
      </c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ht="18.75" customHeight="1">
      <c r="A623" s="106"/>
      <c r="B623" s="111"/>
      <c r="C623" s="112"/>
      <c r="D623" s="112"/>
      <c r="E623" s="99" t="str">
        <f t="shared" si="4"/>
        <v/>
      </c>
      <c r="F623" s="99" t="str">
        <f t="shared" si="5"/>
        <v/>
      </c>
      <c r="G623" s="99" t="str">
        <f t="shared" si="6"/>
        <v/>
      </c>
      <c r="H623" s="113"/>
      <c r="I623" s="113"/>
      <c r="J623" s="106"/>
      <c r="K623" s="99" t="str">
        <f>IF($J623="","",VLOOKUP($J623,'Bảng tổng hợp'!$C$11:$Q$20000,2,0))</f>
        <v/>
      </c>
      <c r="L623" s="101" t="str">
        <f>IF($J623="","",VLOOKUP($J623,'Bảng tổng hợp'!$C$11:$Q$20000,3,0))</f>
        <v/>
      </c>
      <c r="M623" s="114"/>
      <c r="N623" s="102">
        <f t="shared" si="3"/>
        <v>0</v>
      </c>
      <c r="O623" s="103"/>
      <c r="P623" s="104" t="str">
        <f>IF($J623="","",VLOOKUP($J623,'Bảng tổng hợp'!$C$11:$M$20000,10,0))</f>
        <v/>
      </c>
      <c r="Q623" s="105" t="str">
        <f>IF($J623="","",VLOOKUP($J623,'Bảng tổng hợp'!$C$11:$M$20000,11,0))</f>
        <v/>
      </c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ht="18.75" customHeight="1">
      <c r="A624" s="106"/>
      <c r="B624" s="111"/>
      <c r="C624" s="112"/>
      <c r="D624" s="112"/>
      <c r="E624" s="99" t="str">
        <f t="shared" si="4"/>
        <v/>
      </c>
      <c r="F624" s="99" t="str">
        <f t="shared" si="5"/>
        <v/>
      </c>
      <c r="G624" s="99" t="str">
        <f t="shared" si="6"/>
        <v/>
      </c>
      <c r="H624" s="113"/>
      <c r="I624" s="113"/>
      <c r="J624" s="106"/>
      <c r="K624" s="99" t="str">
        <f>IF($J624="","",VLOOKUP($J624,'Bảng tổng hợp'!$C$11:$Q$20000,2,0))</f>
        <v/>
      </c>
      <c r="L624" s="101" t="str">
        <f>IF($J624="","",VLOOKUP($J624,'Bảng tổng hợp'!$C$11:$Q$20000,3,0))</f>
        <v/>
      </c>
      <c r="M624" s="114"/>
      <c r="N624" s="102">
        <f t="shared" si="3"/>
        <v>0</v>
      </c>
      <c r="O624" s="103"/>
      <c r="P624" s="104" t="str">
        <f>IF($J624="","",VLOOKUP($J624,'Bảng tổng hợp'!$C$11:$M$20000,10,0))</f>
        <v/>
      </c>
      <c r="Q624" s="105" t="str">
        <f>IF($J624="","",VLOOKUP($J624,'Bảng tổng hợp'!$C$11:$M$20000,11,0))</f>
        <v/>
      </c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ht="18.75" customHeight="1">
      <c r="A625" s="106"/>
      <c r="B625" s="111"/>
      <c r="C625" s="112"/>
      <c r="D625" s="112"/>
      <c r="E625" s="99" t="str">
        <f t="shared" si="4"/>
        <v/>
      </c>
      <c r="F625" s="99" t="str">
        <f t="shared" si="5"/>
        <v/>
      </c>
      <c r="G625" s="99" t="str">
        <f t="shared" si="6"/>
        <v/>
      </c>
      <c r="H625" s="113"/>
      <c r="I625" s="113"/>
      <c r="J625" s="106"/>
      <c r="K625" s="99" t="str">
        <f>IF($J625="","",VLOOKUP($J625,'Bảng tổng hợp'!$C$11:$Q$20000,2,0))</f>
        <v/>
      </c>
      <c r="L625" s="101" t="str">
        <f>IF($J625="","",VLOOKUP($J625,'Bảng tổng hợp'!$C$11:$Q$20000,3,0))</f>
        <v/>
      </c>
      <c r="M625" s="114"/>
      <c r="N625" s="102">
        <f t="shared" si="3"/>
        <v>0</v>
      </c>
      <c r="O625" s="103"/>
      <c r="P625" s="104" t="str">
        <f>IF($J625="","",VLOOKUP($J625,'Bảng tổng hợp'!$C$11:$M$20000,10,0))</f>
        <v/>
      </c>
      <c r="Q625" s="105" t="str">
        <f>IF($J625="","",VLOOKUP($J625,'Bảng tổng hợp'!$C$11:$M$20000,11,0))</f>
        <v/>
      </c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ht="18.75" customHeight="1">
      <c r="A626" s="106"/>
      <c r="B626" s="111"/>
      <c r="C626" s="112"/>
      <c r="D626" s="112"/>
      <c r="E626" s="99" t="str">
        <f t="shared" si="4"/>
        <v/>
      </c>
      <c r="F626" s="99" t="str">
        <f t="shared" si="5"/>
        <v/>
      </c>
      <c r="G626" s="99" t="str">
        <f t="shared" si="6"/>
        <v/>
      </c>
      <c r="H626" s="113"/>
      <c r="I626" s="113"/>
      <c r="J626" s="106"/>
      <c r="K626" s="99" t="str">
        <f>IF($J626="","",VLOOKUP($J626,'Bảng tổng hợp'!$C$11:$Q$20000,2,0))</f>
        <v/>
      </c>
      <c r="L626" s="101" t="str">
        <f>IF($J626="","",VLOOKUP($J626,'Bảng tổng hợp'!$C$11:$Q$20000,3,0))</f>
        <v/>
      </c>
      <c r="M626" s="114"/>
      <c r="N626" s="102">
        <f t="shared" si="3"/>
        <v>0</v>
      </c>
      <c r="O626" s="103"/>
      <c r="P626" s="104" t="str">
        <f>IF($J626="","",VLOOKUP($J626,'Bảng tổng hợp'!$C$11:$M$20000,10,0))</f>
        <v/>
      </c>
      <c r="Q626" s="105" t="str">
        <f>IF($J626="","",VLOOKUP($J626,'Bảng tổng hợp'!$C$11:$M$20000,11,0))</f>
        <v/>
      </c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ht="18.75" customHeight="1">
      <c r="A627" s="106"/>
      <c r="B627" s="111"/>
      <c r="C627" s="112"/>
      <c r="D627" s="112"/>
      <c r="E627" s="99" t="str">
        <f t="shared" si="4"/>
        <v/>
      </c>
      <c r="F627" s="99" t="str">
        <f t="shared" si="5"/>
        <v/>
      </c>
      <c r="G627" s="99" t="str">
        <f t="shared" si="6"/>
        <v/>
      </c>
      <c r="H627" s="113"/>
      <c r="I627" s="113"/>
      <c r="J627" s="106"/>
      <c r="K627" s="99" t="str">
        <f>IF($J627="","",VLOOKUP($J627,'Bảng tổng hợp'!$C$11:$Q$20000,2,0))</f>
        <v/>
      </c>
      <c r="L627" s="101" t="str">
        <f>IF($J627="","",VLOOKUP($J627,'Bảng tổng hợp'!$C$11:$Q$20000,3,0))</f>
        <v/>
      </c>
      <c r="M627" s="114"/>
      <c r="N627" s="102">
        <f t="shared" si="3"/>
        <v>0</v>
      </c>
      <c r="O627" s="103"/>
      <c r="P627" s="104" t="str">
        <f>IF($J627="","",VLOOKUP($J627,'Bảng tổng hợp'!$C$11:$M$20000,10,0))</f>
        <v/>
      </c>
      <c r="Q627" s="105" t="str">
        <f>IF($J627="","",VLOOKUP($J627,'Bảng tổng hợp'!$C$11:$M$20000,11,0))</f>
        <v/>
      </c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ht="18.75" customHeight="1">
      <c r="A628" s="106"/>
      <c r="B628" s="111"/>
      <c r="C628" s="112"/>
      <c r="D628" s="112"/>
      <c r="E628" s="99" t="str">
        <f t="shared" si="4"/>
        <v/>
      </c>
      <c r="F628" s="99" t="str">
        <f t="shared" si="5"/>
        <v/>
      </c>
      <c r="G628" s="99" t="str">
        <f t="shared" si="6"/>
        <v/>
      </c>
      <c r="H628" s="113"/>
      <c r="I628" s="113"/>
      <c r="J628" s="106"/>
      <c r="K628" s="99" t="str">
        <f>IF($J628="","",VLOOKUP($J628,'Bảng tổng hợp'!$C$11:$Q$20000,2,0))</f>
        <v/>
      </c>
      <c r="L628" s="101" t="str">
        <f>IF($J628="","",VLOOKUP($J628,'Bảng tổng hợp'!$C$11:$Q$20000,3,0))</f>
        <v/>
      </c>
      <c r="M628" s="114"/>
      <c r="N628" s="102">
        <f t="shared" si="3"/>
        <v>0</v>
      </c>
      <c r="O628" s="103"/>
      <c r="P628" s="104" t="str">
        <f>IF($J628="","",VLOOKUP($J628,'Bảng tổng hợp'!$C$11:$M$20000,10,0))</f>
        <v/>
      </c>
      <c r="Q628" s="105" t="str">
        <f>IF($J628="","",VLOOKUP($J628,'Bảng tổng hợp'!$C$11:$M$20000,11,0))</f>
        <v/>
      </c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ht="18.75" customHeight="1">
      <c r="A629" s="106"/>
      <c r="B629" s="111"/>
      <c r="C629" s="112"/>
      <c r="D629" s="112"/>
      <c r="E629" s="99" t="str">
        <f t="shared" si="4"/>
        <v/>
      </c>
      <c r="F629" s="99" t="str">
        <f t="shared" si="5"/>
        <v/>
      </c>
      <c r="G629" s="99" t="str">
        <f t="shared" si="6"/>
        <v/>
      </c>
      <c r="H629" s="113"/>
      <c r="I629" s="113"/>
      <c r="J629" s="106"/>
      <c r="K629" s="99" t="str">
        <f>IF($J629="","",VLOOKUP($J629,'Bảng tổng hợp'!$C$11:$Q$20000,2,0))</f>
        <v/>
      </c>
      <c r="L629" s="101" t="str">
        <f>IF($J629="","",VLOOKUP($J629,'Bảng tổng hợp'!$C$11:$Q$20000,3,0))</f>
        <v/>
      </c>
      <c r="M629" s="114"/>
      <c r="N629" s="102">
        <f t="shared" si="3"/>
        <v>0</v>
      </c>
      <c r="O629" s="103"/>
      <c r="P629" s="104" t="str">
        <f>IF($J629="","",VLOOKUP($J629,'Bảng tổng hợp'!$C$11:$M$20000,10,0))</f>
        <v/>
      </c>
      <c r="Q629" s="105" t="str">
        <f>IF($J629="","",VLOOKUP($J629,'Bảng tổng hợp'!$C$11:$M$20000,11,0))</f>
        <v/>
      </c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ht="18.75" customHeight="1">
      <c r="A630" s="106"/>
      <c r="B630" s="111"/>
      <c r="C630" s="112"/>
      <c r="D630" s="112"/>
      <c r="E630" s="99" t="str">
        <f t="shared" si="4"/>
        <v/>
      </c>
      <c r="F630" s="99" t="str">
        <f t="shared" si="5"/>
        <v/>
      </c>
      <c r="G630" s="99" t="str">
        <f t="shared" si="6"/>
        <v/>
      </c>
      <c r="H630" s="113"/>
      <c r="I630" s="113"/>
      <c r="J630" s="106"/>
      <c r="K630" s="99" t="str">
        <f>IF($J630="","",VLOOKUP($J630,'Bảng tổng hợp'!$C$11:$Q$20000,2,0))</f>
        <v/>
      </c>
      <c r="L630" s="101" t="str">
        <f>IF($J630="","",VLOOKUP($J630,'Bảng tổng hợp'!$C$11:$Q$20000,3,0))</f>
        <v/>
      </c>
      <c r="M630" s="114"/>
      <c r="N630" s="102">
        <f t="shared" si="3"/>
        <v>0</v>
      </c>
      <c r="O630" s="103"/>
      <c r="P630" s="104" t="str">
        <f>IF($J630="","",VLOOKUP($J630,'Bảng tổng hợp'!$C$11:$M$20000,10,0))</f>
        <v/>
      </c>
      <c r="Q630" s="105" t="str">
        <f>IF($J630="","",VLOOKUP($J630,'Bảng tổng hợp'!$C$11:$M$20000,11,0))</f>
        <v/>
      </c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ht="18.75" customHeight="1">
      <c r="A631" s="106"/>
      <c r="B631" s="111"/>
      <c r="C631" s="112"/>
      <c r="D631" s="112"/>
      <c r="E631" s="99" t="str">
        <f t="shared" si="4"/>
        <v/>
      </c>
      <c r="F631" s="99" t="str">
        <f t="shared" si="5"/>
        <v/>
      </c>
      <c r="G631" s="99" t="str">
        <f t="shared" si="6"/>
        <v/>
      </c>
      <c r="H631" s="113"/>
      <c r="I631" s="113"/>
      <c r="J631" s="106"/>
      <c r="K631" s="99" t="str">
        <f>IF($J631="","",VLOOKUP($J631,'Bảng tổng hợp'!$C$11:$Q$20000,2,0))</f>
        <v/>
      </c>
      <c r="L631" s="101" t="str">
        <f>IF($J631="","",VLOOKUP($J631,'Bảng tổng hợp'!$C$11:$Q$20000,3,0))</f>
        <v/>
      </c>
      <c r="M631" s="114"/>
      <c r="N631" s="102">
        <f t="shared" si="3"/>
        <v>0</v>
      </c>
      <c r="O631" s="103"/>
      <c r="P631" s="104" t="str">
        <f>IF($J631="","",VLOOKUP($J631,'Bảng tổng hợp'!$C$11:$M$20000,10,0))</f>
        <v/>
      </c>
      <c r="Q631" s="105" t="str">
        <f>IF($J631="","",VLOOKUP($J631,'Bảng tổng hợp'!$C$11:$M$20000,11,0))</f>
        <v/>
      </c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ht="18.75" customHeight="1">
      <c r="A632" s="106"/>
      <c r="B632" s="111"/>
      <c r="C632" s="112"/>
      <c r="D632" s="112"/>
      <c r="E632" s="99" t="str">
        <f t="shared" si="4"/>
        <v/>
      </c>
      <c r="F632" s="99" t="str">
        <f t="shared" si="5"/>
        <v/>
      </c>
      <c r="G632" s="99" t="str">
        <f t="shared" si="6"/>
        <v/>
      </c>
      <c r="H632" s="113"/>
      <c r="I632" s="113"/>
      <c r="J632" s="106"/>
      <c r="K632" s="99" t="str">
        <f>IF($J632="","",VLOOKUP($J632,'Bảng tổng hợp'!$C$11:$Q$20000,2,0))</f>
        <v/>
      </c>
      <c r="L632" s="101" t="str">
        <f>IF($J632="","",VLOOKUP($J632,'Bảng tổng hợp'!$C$11:$Q$20000,3,0))</f>
        <v/>
      </c>
      <c r="M632" s="114"/>
      <c r="N632" s="102">
        <f t="shared" si="3"/>
        <v>0</v>
      </c>
      <c r="O632" s="103"/>
      <c r="P632" s="104" t="str">
        <f>IF($J632="","",VLOOKUP($J632,'Bảng tổng hợp'!$C$11:$M$20000,10,0))</f>
        <v/>
      </c>
      <c r="Q632" s="105" t="str">
        <f>IF($J632="","",VLOOKUP($J632,'Bảng tổng hợp'!$C$11:$M$20000,11,0))</f>
        <v/>
      </c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ht="18.75" customHeight="1">
      <c r="A633" s="106"/>
      <c r="B633" s="111"/>
      <c r="C633" s="112"/>
      <c r="D633" s="112"/>
      <c r="E633" s="99" t="str">
        <f t="shared" si="4"/>
        <v/>
      </c>
      <c r="F633" s="99" t="str">
        <f t="shared" si="5"/>
        <v/>
      </c>
      <c r="G633" s="99" t="str">
        <f t="shared" si="6"/>
        <v/>
      </c>
      <c r="H633" s="113"/>
      <c r="I633" s="113"/>
      <c r="J633" s="106"/>
      <c r="K633" s="99" t="str">
        <f>IF($J633="","",VLOOKUP($J633,'Bảng tổng hợp'!$C$11:$Q$20000,2,0))</f>
        <v/>
      </c>
      <c r="L633" s="101" t="str">
        <f>IF($J633="","",VLOOKUP($J633,'Bảng tổng hợp'!$C$11:$Q$20000,3,0))</f>
        <v/>
      </c>
      <c r="M633" s="114"/>
      <c r="N633" s="102">
        <f t="shared" si="3"/>
        <v>0</v>
      </c>
      <c r="O633" s="103"/>
      <c r="P633" s="104" t="str">
        <f>IF($J633="","",VLOOKUP($J633,'Bảng tổng hợp'!$C$11:$M$20000,10,0))</f>
        <v/>
      </c>
      <c r="Q633" s="105" t="str">
        <f>IF($J633="","",VLOOKUP($J633,'Bảng tổng hợp'!$C$11:$M$20000,11,0))</f>
        <v/>
      </c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ht="18.75" customHeight="1">
      <c r="A634" s="106"/>
      <c r="B634" s="111"/>
      <c r="C634" s="112"/>
      <c r="D634" s="112"/>
      <c r="E634" s="99" t="str">
        <f t="shared" si="4"/>
        <v/>
      </c>
      <c r="F634" s="99" t="str">
        <f t="shared" si="5"/>
        <v/>
      </c>
      <c r="G634" s="99" t="str">
        <f t="shared" si="6"/>
        <v/>
      </c>
      <c r="H634" s="113"/>
      <c r="I634" s="113"/>
      <c r="J634" s="106"/>
      <c r="K634" s="99" t="str">
        <f>IF($J634="","",VLOOKUP($J634,'Bảng tổng hợp'!$C$11:$Q$20000,2,0))</f>
        <v/>
      </c>
      <c r="L634" s="101" t="str">
        <f>IF($J634="","",VLOOKUP($J634,'Bảng tổng hợp'!$C$11:$Q$20000,3,0))</f>
        <v/>
      </c>
      <c r="M634" s="114"/>
      <c r="N634" s="102">
        <f t="shared" si="3"/>
        <v>0</v>
      </c>
      <c r="O634" s="103"/>
      <c r="P634" s="104" t="str">
        <f>IF($J634="","",VLOOKUP($J634,'Bảng tổng hợp'!$C$11:$M$20000,10,0))</f>
        <v/>
      </c>
      <c r="Q634" s="105" t="str">
        <f>IF($J634="","",VLOOKUP($J634,'Bảng tổng hợp'!$C$11:$M$20000,11,0))</f>
        <v/>
      </c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ht="18.75" customHeight="1">
      <c r="A635" s="106"/>
      <c r="B635" s="111"/>
      <c r="C635" s="112"/>
      <c r="D635" s="112"/>
      <c r="E635" s="99" t="str">
        <f t="shared" si="4"/>
        <v/>
      </c>
      <c r="F635" s="99" t="str">
        <f t="shared" si="5"/>
        <v/>
      </c>
      <c r="G635" s="99" t="str">
        <f t="shared" si="6"/>
        <v/>
      </c>
      <c r="H635" s="113"/>
      <c r="I635" s="113"/>
      <c r="J635" s="106"/>
      <c r="K635" s="99" t="str">
        <f>IF($J635="","",VLOOKUP($J635,'Bảng tổng hợp'!$C$11:$Q$20000,2,0))</f>
        <v/>
      </c>
      <c r="L635" s="101" t="str">
        <f>IF($J635="","",VLOOKUP($J635,'Bảng tổng hợp'!$C$11:$Q$20000,3,0))</f>
        <v/>
      </c>
      <c r="M635" s="114"/>
      <c r="N635" s="102">
        <f t="shared" si="3"/>
        <v>0</v>
      </c>
      <c r="O635" s="103"/>
      <c r="P635" s="104" t="str">
        <f>IF($J635="","",VLOOKUP($J635,'Bảng tổng hợp'!$C$11:$M$20000,10,0))</f>
        <v/>
      </c>
      <c r="Q635" s="105" t="str">
        <f>IF($J635="","",VLOOKUP($J635,'Bảng tổng hợp'!$C$11:$M$20000,11,0))</f>
        <v/>
      </c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ht="18.75" customHeight="1">
      <c r="A636" s="106"/>
      <c r="B636" s="111"/>
      <c r="C636" s="112"/>
      <c r="D636" s="112"/>
      <c r="E636" s="99" t="str">
        <f t="shared" si="4"/>
        <v/>
      </c>
      <c r="F636" s="99" t="str">
        <f t="shared" si="5"/>
        <v/>
      </c>
      <c r="G636" s="99" t="str">
        <f t="shared" si="6"/>
        <v/>
      </c>
      <c r="H636" s="113"/>
      <c r="I636" s="113"/>
      <c r="J636" s="106"/>
      <c r="K636" s="99" t="str">
        <f>IF($J636="","",VLOOKUP($J636,'Bảng tổng hợp'!$C$11:$Q$20000,2,0))</f>
        <v/>
      </c>
      <c r="L636" s="101" t="str">
        <f>IF($J636="","",VLOOKUP($J636,'Bảng tổng hợp'!$C$11:$Q$20000,3,0))</f>
        <v/>
      </c>
      <c r="M636" s="114"/>
      <c r="N636" s="102">
        <f t="shared" si="3"/>
        <v>0</v>
      </c>
      <c r="O636" s="103"/>
      <c r="P636" s="104" t="str">
        <f>IF($J636="","",VLOOKUP($J636,'Bảng tổng hợp'!$C$11:$M$20000,10,0))</f>
        <v/>
      </c>
      <c r="Q636" s="105" t="str">
        <f>IF($J636="","",VLOOKUP($J636,'Bảng tổng hợp'!$C$11:$M$20000,11,0))</f>
        <v/>
      </c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ht="18.75" customHeight="1">
      <c r="A637" s="106"/>
      <c r="B637" s="111"/>
      <c r="C637" s="112"/>
      <c r="D637" s="112"/>
      <c r="E637" s="99" t="str">
        <f t="shared" si="4"/>
        <v/>
      </c>
      <c r="F637" s="99" t="str">
        <f t="shared" si="5"/>
        <v/>
      </c>
      <c r="G637" s="99" t="str">
        <f t="shared" si="6"/>
        <v/>
      </c>
      <c r="H637" s="113"/>
      <c r="I637" s="113"/>
      <c r="J637" s="106"/>
      <c r="K637" s="99" t="str">
        <f>IF($J637="","",VLOOKUP($J637,'Bảng tổng hợp'!$C$11:$Q$20000,2,0))</f>
        <v/>
      </c>
      <c r="L637" s="101" t="str">
        <f>IF($J637="","",VLOOKUP($J637,'Bảng tổng hợp'!$C$11:$Q$20000,3,0))</f>
        <v/>
      </c>
      <c r="M637" s="114"/>
      <c r="N637" s="102">
        <f t="shared" si="3"/>
        <v>0</v>
      </c>
      <c r="O637" s="103"/>
      <c r="P637" s="104" t="str">
        <f>IF($J637="","",VLOOKUP($J637,'Bảng tổng hợp'!$C$11:$M$20000,10,0))</f>
        <v/>
      </c>
      <c r="Q637" s="105" t="str">
        <f>IF($J637="","",VLOOKUP($J637,'Bảng tổng hợp'!$C$11:$M$20000,11,0))</f>
        <v/>
      </c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ht="18.75" customHeight="1">
      <c r="A638" s="106"/>
      <c r="B638" s="111"/>
      <c r="C638" s="112"/>
      <c r="D638" s="112"/>
      <c r="E638" s="99" t="str">
        <f t="shared" si="4"/>
        <v/>
      </c>
      <c r="F638" s="99" t="str">
        <f t="shared" si="5"/>
        <v/>
      </c>
      <c r="G638" s="99" t="str">
        <f t="shared" si="6"/>
        <v/>
      </c>
      <c r="H638" s="113"/>
      <c r="I638" s="113"/>
      <c r="J638" s="106"/>
      <c r="K638" s="99" t="str">
        <f>IF($J638="","",VLOOKUP($J638,'Bảng tổng hợp'!$C$11:$Q$20000,2,0))</f>
        <v/>
      </c>
      <c r="L638" s="101" t="str">
        <f>IF($J638="","",VLOOKUP($J638,'Bảng tổng hợp'!$C$11:$Q$20000,3,0))</f>
        <v/>
      </c>
      <c r="M638" s="114"/>
      <c r="N638" s="102">
        <f t="shared" si="3"/>
        <v>0</v>
      </c>
      <c r="O638" s="103"/>
      <c r="P638" s="104" t="str">
        <f>IF($J638="","",VLOOKUP($J638,'Bảng tổng hợp'!$C$11:$M$20000,10,0))</f>
        <v/>
      </c>
      <c r="Q638" s="105" t="str">
        <f>IF($J638="","",VLOOKUP($J638,'Bảng tổng hợp'!$C$11:$M$20000,11,0))</f>
        <v/>
      </c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ht="18.75" customHeight="1">
      <c r="A639" s="106"/>
      <c r="B639" s="111"/>
      <c r="C639" s="112"/>
      <c r="D639" s="112"/>
      <c r="E639" s="99" t="str">
        <f t="shared" si="4"/>
        <v/>
      </c>
      <c r="F639" s="99" t="str">
        <f t="shared" si="5"/>
        <v/>
      </c>
      <c r="G639" s="99" t="str">
        <f t="shared" si="6"/>
        <v/>
      </c>
      <c r="H639" s="113"/>
      <c r="I639" s="113"/>
      <c r="J639" s="106"/>
      <c r="K639" s="99" t="str">
        <f>IF($J639="","",VLOOKUP($J639,'Bảng tổng hợp'!$C$11:$Q$20000,2,0))</f>
        <v/>
      </c>
      <c r="L639" s="101" t="str">
        <f>IF($J639="","",VLOOKUP($J639,'Bảng tổng hợp'!$C$11:$Q$20000,3,0))</f>
        <v/>
      </c>
      <c r="M639" s="114"/>
      <c r="N639" s="102">
        <f t="shared" si="3"/>
        <v>0</v>
      </c>
      <c r="O639" s="103"/>
      <c r="P639" s="104" t="str">
        <f>IF($J639="","",VLOOKUP($J639,'Bảng tổng hợp'!$C$11:$M$20000,10,0))</f>
        <v/>
      </c>
      <c r="Q639" s="105" t="str">
        <f>IF($J639="","",VLOOKUP($J639,'Bảng tổng hợp'!$C$11:$M$20000,11,0))</f>
        <v/>
      </c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ht="18.75" customHeight="1">
      <c r="A640" s="106"/>
      <c r="B640" s="111"/>
      <c r="C640" s="112"/>
      <c r="D640" s="112"/>
      <c r="E640" s="99" t="str">
        <f t="shared" si="4"/>
        <v/>
      </c>
      <c r="F640" s="99" t="str">
        <f t="shared" si="5"/>
        <v/>
      </c>
      <c r="G640" s="99" t="str">
        <f t="shared" si="6"/>
        <v/>
      </c>
      <c r="H640" s="113"/>
      <c r="I640" s="113"/>
      <c r="J640" s="106"/>
      <c r="K640" s="99" t="str">
        <f>IF($J640="","",VLOOKUP($J640,'Bảng tổng hợp'!$C$11:$Q$20000,2,0))</f>
        <v/>
      </c>
      <c r="L640" s="101" t="str">
        <f>IF($J640="","",VLOOKUP($J640,'Bảng tổng hợp'!$C$11:$Q$20000,3,0))</f>
        <v/>
      </c>
      <c r="M640" s="114"/>
      <c r="N640" s="102">
        <f t="shared" si="3"/>
        <v>0</v>
      </c>
      <c r="O640" s="103"/>
      <c r="P640" s="104" t="str">
        <f>IF($J640="","",VLOOKUP($J640,'Bảng tổng hợp'!$C$11:$M$20000,10,0))</f>
        <v/>
      </c>
      <c r="Q640" s="105" t="str">
        <f>IF($J640="","",VLOOKUP($J640,'Bảng tổng hợp'!$C$11:$M$20000,11,0))</f>
        <v/>
      </c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ht="18.75" customHeight="1">
      <c r="A641" s="106"/>
      <c r="B641" s="111"/>
      <c r="C641" s="112"/>
      <c r="D641" s="112"/>
      <c r="E641" s="99" t="str">
        <f t="shared" si="4"/>
        <v/>
      </c>
      <c r="F641" s="99" t="str">
        <f t="shared" si="5"/>
        <v/>
      </c>
      <c r="G641" s="99" t="str">
        <f t="shared" si="6"/>
        <v/>
      </c>
      <c r="H641" s="113"/>
      <c r="I641" s="113"/>
      <c r="J641" s="106"/>
      <c r="K641" s="99" t="str">
        <f>IF($J641="","",VLOOKUP($J641,'Bảng tổng hợp'!$C$11:$Q$20000,2,0))</f>
        <v/>
      </c>
      <c r="L641" s="101" t="str">
        <f>IF($J641="","",VLOOKUP($J641,'Bảng tổng hợp'!$C$11:$Q$20000,3,0))</f>
        <v/>
      </c>
      <c r="M641" s="114"/>
      <c r="N641" s="102">
        <f t="shared" si="3"/>
        <v>0</v>
      </c>
      <c r="O641" s="103"/>
      <c r="P641" s="104" t="str">
        <f>IF($J641="","",VLOOKUP($J641,'Bảng tổng hợp'!$C$11:$M$20000,10,0))</f>
        <v/>
      </c>
      <c r="Q641" s="105" t="str">
        <f>IF($J641="","",VLOOKUP($J641,'Bảng tổng hợp'!$C$11:$M$20000,11,0))</f>
        <v/>
      </c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ht="18.75" customHeight="1">
      <c r="A642" s="106"/>
      <c r="B642" s="111"/>
      <c r="C642" s="112"/>
      <c r="D642" s="112"/>
      <c r="E642" s="99" t="str">
        <f t="shared" si="4"/>
        <v/>
      </c>
      <c r="F642" s="99" t="str">
        <f t="shared" si="5"/>
        <v/>
      </c>
      <c r="G642" s="99" t="str">
        <f t="shared" si="6"/>
        <v/>
      </c>
      <c r="H642" s="113"/>
      <c r="I642" s="113"/>
      <c r="J642" s="106"/>
      <c r="K642" s="99" t="str">
        <f>IF($J642="","",VLOOKUP($J642,'Bảng tổng hợp'!$C$11:$Q$20000,2,0))</f>
        <v/>
      </c>
      <c r="L642" s="101" t="str">
        <f>IF($J642="","",VLOOKUP($J642,'Bảng tổng hợp'!$C$11:$Q$20000,3,0))</f>
        <v/>
      </c>
      <c r="M642" s="114"/>
      <c r="N642" s="102">
        <f t="shared" si="3"/>
        <v>0</v>
      </c>
      <c r="O642" s="103"/>
      <c r="P642" s="104" t="str">
        <f>IF($J642="","",VLOOKUP($J642,'Bảng tổng hợp'!$C$11:$M$20000,10,0))</f>
        <v/>
      </c>
      <c r="Q642" s="105" t="str">
        <f>IF($J642="","",VLOOKUP($J642,'Bảng tổng hợp'!$C$11:$M$20000,11,0))</f>
        <v/>
      </c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ht="18.75" customHeight="1">
      <c r="A643" s="106"/>
      <c r="B643" s="111"/>
      <c r="C643" s="112"/>
      <c r="D643" s="112"/>
      <c r="E643" s="99" t="str">
        <f t="shared" si="4"/>
        <v/>
      </c>
      <c r="F643" s="99" t="str">
        <f t="shared" si="5"/>
        <v/>
      </c>
      <c r="G643" s="99" t="str">
        <f t="shared" si="6"/>
        <v/>
      </c>
      <c r="H643" s="113"/>
      <c r="I643" s="113"/>
      <c r="J643" s="106"/>
      <c r="K643" s="99" t="str">
        <f>IF($J643="","",VLOOKUP($J643,'Bảng tổng hợp'!$C$11:$Q$20000,2,0))</f>
        <v/>
      </c>
      <c r="L643" s="101" t="str">
        <f>IF($J643="","",VLOOKUP($J643,'Bảng tổng hợp'!$C$11:$Q$20000,3,0))</f>
        <v/>
      </c>
      <c r="M643" s="114"/>
      <c r="N643" s="102">
        <f t="shared" si="3"/>
        <v>0</v>
      </c>
      <c r="O643" s="103"/>
      <c r="P643" s="104" t="str">
        <f>IF($J643="","",VLOOKUP($J643,'Bảng tổng hợp'!$C$11:$M$20000,10,0))</f>
        <v/>
      </c>
      <c r="Q643" s="105" t="str">
        <f>IF($J643="","",VLOOKUP($J643,'Bảng tổng hợp'!$C$11:$M$20000,11,0))</f>
        <v/>
      </c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ht="18.75" customHeight="1">
      <c r="A644" s="106"/>
      <c r="B644" s="111"/>
      <c r="C644" s="112"/>
      <c r="D644" s="112"/>
      <c r="E644" s="99" t="str">
        <f t="shared" si="4"/>
        <v/>
      </c>
      <c r="F644" s="99" t="str">
        <f t="shared" si="5"/>
        <v/>
      </c>
      <c r="G644" s="99" t="str">
        <f t="shared" si="6"/>
        <v/>
      </c>
      <c r="H644" s="113"/>
      <c r="I644" s="113"/>
      <c r="J644" s="106"/>
      <c r="K644" s="99" t="str">
        <f>IF($J644="","",VLOOKUP($J644,'Bảng tổng hợp'!$C$11:$Q$20000,2,0))</f>
        <v/>
      </c>
      <c r="L644" s="101" t="str">
        <f>IF($J644="","",VLOOKUP($J644,'Bảng tổng hợp'!$C$11:$Q$20000,3,0))</f>
        <v/>
      </c>
      <c r="M644" s="114"/>
      <c r="N644" s="102">
        <f t="shared" si="3"/>
        <v>0</v>
      </c>
      <c r="O644" s="103"/>
      <c r="P644" s="104" t="str">
        <f>IF($J644="","",VLOOKUP($J644,'Bảng tổng hợp'!$C$11:$M$20000,10,0))</f>
        <v/>
      </c>
      <c r="Q644" s="105" t="str">
        <f>IF($J644="","",VLOOKUP($J644,'Bảng tổng hợp'!$C$11:$M$20000,11,0))</f>
        <v/>
      </c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ht="18.75" customHeight="1">
      <c r="A645" s="106"/>
      <c r="B645" s="111"/>
      <c r="C645" s="112"/>
      <c r="D645" s="112"/>
      <c r="E645" s="99" t="str">
        <f t="shared" si="4"/>
        <v/>
      </c>
      <c r="F645" s="99" t="str">
        <f t="shared" si="5"/>
        <v/>
      </c>
      <c r="G645" s="99" t="str">
        <f t="shared" si="6"/>
        <v/>
      </c>
      <c r="H645" s="113"/>
      <c r="I645" s="113"/>
      <c r="J645" s="106"/>
      <c r="K645" s="99" t="str">
        <f>IF($J645="","",VLOOKUP($J645,'Bảng tổng hợp'!$C$11:$Q$20000,2,0))</f>
        <v/>
      </c>
      <c r="L645" s="101" t="str">
        <f>IF($J645="","",VLOOKUP($J645,'Bảng tổng hợp'!$C$11:$Q$20000,3,0))</f>
        <v/>
      </c>
      <c r="M645" s="114"/>
      <c r="N645" s="102">
        <f t="shared" si="3"/>
        <v>0</v>
      </c>
      <c r="O645" s="103"/>
      <c r="P645" s="104" t="str">
        <f>IF($J645="","",VLOOKUP($J645,'Bảng tổng hợp'!$C$11:$M$20000,10,0))</f>
        <v/>
      </c>
      <c r="Q645" s="105" t="str">
        <f>IF($J645="","",VLOOKUP($J645,'Bảng tổng hợp'!$C$11:$M$20000,11,0))</f>
        <v/>
      </c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ht="18.75" customHeight="1">
      <c r="A646" s="106"/>
      <c r="B646" s="111"/>
      <c r="C646" s="112"/>
      <c r="D646" s="112"/>
      <c r="E646" s="99" t="str">
        <f t="shared" si="4"/>
        <v/>
      </c>
      <c r="F646" s="99" t="str">
        <f t="shared" si="5"/>
        <v/>
      </c>
      <c r="G646" s="99" t="str">
        <f t="shared" si="6"/>
        <v/>
      </c>
      <c r="H646" s="113"/>
      <c r="I646" s="113"/>
      <c r="J646" s="106"/>
      <c r="K646" s="99" t="str">
        <f>IF($J646="","",VLOOKUP($J646,'Bảng tổng hợp'!$C$11:$Q$20000,2,0))</f>
        <v/>
      </c>
      <c r="L646" s="101" t="str">
        <f>IF($J646="","",VLOOKUP($J646,'Bảng tổng hợp'!$C$11:$Q$20000,3,0))</f>
        <v/>
      </c>
      <c r="M646" s="114"/>
      <c r="N646" s="102">
        <f t="shared" si="3"/>
        <v>0</v>
      </c>
      <c r="O646" s="103"/>
      <c r="P646" s="104" t="str">
        <f>IF($J646="","",VLOOKUP($J646,'Bảng tổng hợp'!$C$11:$M$20000,10,0))</f>
        <v/>
      </c>
      <c r="Q646" s="105" t="str">
        <f>IF($J646="","",VLOOKUP($J646,'Bảng tổng hợp'!$C$11:$M$20000,11,0))</f>
        <v/>
      </c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ht="18.75" customHeight="1">
      <c r="A647" s="106"/>
      <c r="B647" s="111"/>
      <c r="C647" s="112"/>
      <c r="D647" s="112"/>
      <c r="E647" s="99" t="str">
        <f t="shared" si="4"/>
        <v/>
      </c>
      <c r="F647" s="99" t="str">
        <f t="shared" si="5"/>
        <v/>
      </c>
      <c r="G647" s="99" t="str">
        <f t="shared" si="6"/>
        <v/>
      </c>
      <c r="H647" s="113"/>
      <c r="I647" s="113"/>
      <c r="J647" s="106"/>
      <c r="K647" s="99" t="str">
        <f>IF($J647="","",VLOOKUP($J647,'Bảng tổng hợp'!$C$11:$Q$20000,2,0))</f>
        <v/>
      </c>
      <c r="L647" s="101" t="str">
        <f>IF($J647="","",VLOOKUP($J647,'Bảng tổng hợp'!$C$11:$Q$20000,3,0))</f>
        <v/>
      </c>
      <c r="M647" s="114"/>
      <c r="N647" s="102">
        <f t="shared" si="3"/>
        <v>0</v>
      </c>
      <c r="O647" s="103"/>
      <c r="P647" s="104" t="str">
        <f>IF($J647="","",VLOOKUP($J647,'Bảng tổng hợp'!$C$11:$M$20000,10,0))</f>
        <v/>
      </c>
      <c r="Q647" s="105" t="str">
        <f>IF($J647="","",VLOOKUP($J647,'Bảng tổng hợp'!$C$11:$M$20000,11,0))</f>
        <v/>
      </c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ht="18.75" customHeight="1">
      <c r="A648" s="106"/>
      <c r="B648" s="111"/>
      <c r="C648" s="112"/>
      <c r="D648" s="112"/>
      <c r="E648" s="99" t="str">
        <f t="shared" si="4"/>
        <v/>
      </c>
      <c r="F648" s="99" t="str">
        <f t="shared" si="5"/>
        <v/>
      </c>
      <c r="G648" s="99" t="str">
        <f t="shared" si="6"/>
        <v/>
      </c>
      <c r="H648" s="113"/>
      <c r="I648" s="113"/>
      <c r="J648" s="106"/>
      <c r="K648" s="99" t="str">
        <f>IF($J648="","",VLOOKUP($J648,'Bảng tổng hợp'!$C$11:$Q$20000,2,0))</f>
        <v/>
      </c>
      <c r="L648" s="101" t="str">
        <f>IF($J648="","",VLOOKUP($J648,'Bảng tổng hợp'!$C$11:$Q$20000,3,0))</f>
        <v/>
      </c>
      <c r="M648" s="114"/>
      <c r="N648" s="102">
        <f t="shared" si="3"/>
        <v>0</v>
      </c>
      <c r="O648" s="103"/>
      <c r="P648" s="104" t="str">
        <f>IF($J648="","",VLOOKUP($J648,'Bảng tổng hợp'!$C$11:$M$20000,10,0))</f>
        <v/>
      </c>
      <c r="Q648" s="105" t="str">
        <f>IF($J648="","",VLOOKUP($J648,'Bảng tổng hợp'!$C$11:$M$20000,11,0))</f>
        <v/>
      </c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ht="18.75" customHeight="1">
      <c r="A649" s="106"/>
      <c r="B649" s="111"/>
      <c r="C649" s="112"/>
      <c r="D649" s="112"/>
      <c r="E649" s="99" t="str">
        <f t="shared" si="4"/>
        <v/>
      </c>
      <c r="F649" s="99" t="str">
        <f t="shared" si="5"/>
        <v/>
      </c>
      <c r="G649" s="99" t="str">
        <f t="shared" si="6"/>
        <v/>
      </c>
      <c r="H649" s="113"/>
      <c r="I649" s="113"/>
      <c r="J649" s="106"/>
      <c r="K649" s="99" t="str">
        <f>IF($J649="","",VLOOKUP($J649,'Bảng tổng hợp'!$C$11:$Q$20000,2,0))</f>
        <v/>
      </c>
      <c r="L649" s="101" t="str">
        <f>IF($J649="","",VLOOKUP($J649,'Bảng tổng hợp'!$C$11:$Q$20000,3,0))</f>
        <v/>
      </c>
      <c r="M649" s="114"/>
      <c r="N649" s="102">
        <f t="shared" si="3"/>
        <v>0</v>
      </c>
      <c r="O649" s="103"/>
      <c r="P649" s="104" t="str">
        <f>IF($J649="","",VLOOKUP($J649,'Bảng tổng hợp'!$C$11:$M$20000,10,0))</f>
        <v/>
      </c>
      <c r="Q649" s="105" t="str">
        <f>IF($J649="","",VLOOKUP($J649,'Bảng tổng hợp'!$C$11:$M$20000,11,0))</f>
        <v/>
      </c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ht="18.75" customHeight="1">
      <c r="A650" s="106"/>
      <c r="B650" s="111"/>
      <c r="C650" s="112"/>
      <c r="D650" s="112"/>
      <c r="E650" s="99" t="str">
        <f t="shared" si="4"/>
        <v/>
      </c>
      <c r="F650" s="99" t="str">
        <f t="shared" si="5"/>
        <v/>
      </c>
      <c r="G650" s="99" t="str">
        <f t="shared" si="6"/>
        <v/>
      </c>
      <c r="H650" s="113"/>
      <c r="I650" s="113"/>
      <c r="J650" s="106"/>
      <c r="K650" s="99" t="str">
        <f>IF($J650="","",VLOOKUP($J650,'Bảng tổng hợp'!$C$11:$Q$20000,2,0))</f>
        <v/>
      </c>
      <c r="L650" s="101" t="str">
        <f>IF($J650="","",VLOOKUP($J650,'Bảng tổng hợp'!$C$11:$Q$20000,3,0))</f>
        <v/>
      </c>
      <c r="M650" s="114"/>
      <c r="N650" s="102">
        <f t="shared" si="3"/>
        <v>0</v>
      </c>
      <c r="O650" s="103"/>
      <c r="P650" s="104" t="str">
        <f>IF($J650="","",VLOOKUP($J650,'Bảng tổng hợp'!$C$11:$M$20000,10,0))</f>
        <v/>
      </c>
      <c r="Q650" s="105" t="str">
        <f>IF($J650="","",VLOOKUP($J650,'Bảng tổng hợp'!$C$11:$M$20000,11,0))</f>
        <v/>
      </c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ht="18.75" customHeight="1">
      <c r="A651" s="106"/>
      <c r="B651" s="111"/>
      <c r="C651" s="112"/>
      <c r="D651" s="112"/>
      <c r="E651" s="99" t="str">
        <f t="shared" si="4"/>
        <v/>
      </c>
      <c r="F651" s="99" t="str">
        <f t="shared" si="5"/>
        <v/>
      </c>
      <c r="G651" s="99" t="str">
        <f t="shared" si="6"/>
        <v/>
      </c>
      <c r="H651" s="113"/>
      <c r="I651" s="113"/>
      <c r="J651" s="106"/>
      <c r="K651" s="99" t="str">
        <f>IF($J651="","",VLOOKUP($J651,'Bảng tổng hợp'!$C$11:$Q$20000,2,0))</f>
        <v/>
      </c>
      <c r="L651" s="101" t="str">
        <f>IF($J651="","",VLOOKUP($J651,'Bảng tổng hợp'!$C$11:$Q$20000,3,0))</f>
        <v/>
      </c>
      <c r="M651" s="114"/>
      <c r="N651" s="102">
        <f t="shared" si="3"/>
        <v>0</v>
      </c>
      <c r="O651" s="103"/>
      <c r="P651" s="104" t="str">
        <f>IF($J651="","",VLOOKUP($J651,'Bảng tổng hợp'!$C$11:$M$20000,10,0))</f>
        <v/>
      </c>
      <c r="Q651" s="105" t="str">
        <f>IF($J651="","",VLOOKUP($J651,'Bảng tổng hợp'!$C$11:$M$20000,11,0))</f>
        <v/>
      </c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ht="18.75" customHeight="1">
      <c r="A652" s="106"/>
      <c r="B652" s="111"/>
      <c r="C652" s="112"/>
      <c r="D652" s="112"/>
      <c r="E652" s="99" t="str">
        <f t="shared" si="4"/>
        <v/>
      </c>
      <c r="F652" s="99" t="str">
        <f t="shared" si="5"/>
        <v/>
      </c>
      <c r="G652" s="99" t="str">
        <f t="shared" si="6"/>
        <v/>
      </c>
      <c r="H652" s="113"/>
      <c r="I652" s="113"/>
      <c r="J652" s="106"/>
      <c r="K652" s="99" t="str">
        <f>IF($J652="","",VLOOKUP($J652,'Bảng tổng hợp'!$C$11:$Q$20000,2,0))</f>
        <v/>
      </c>
      <c r="L652" s="101" t="str">
        <f>IF($J652="","",VLOOKUP($J652,'Bảng tổng hợp'!$C$11:$Q$20000,3,0))</f>
        <v/>
      </c>
      <c r="M652" s="114"/>
      <c r="N652" s="102">
        <f t="shared" si="3"/>
        <v>0</v>
      </c>
      <c r="O652" s="103"/>
      <c r="P652" s="104" t="str">
        <f>IF($J652="","",VLOOKUP($J652,'Bảng tổng hợp'!$C$11:$M$20000,10,0))</f>
        <v/>
      </c>
      <c r="Q652" s="105" t="str">
        <f>IF($J652="","",VLOOKUP($J652,'Bảng tổng hợp'!$C$11:$M$20000,11,0))</f>
        <v/>
      </c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ht="18.75" customHeight="1">
      <c r="A653" s="106"/>
      <c r="B653" s="111"/>
      <c r="C653" s="112"/>
      <c r="D653" s="112"/>
      <c r="E653" s="99" t="str">
        <f t="shared" si="4"/>
        <v/>
      </c>
      <c r="F653" s="99" t="str">
        <f t="shared" si="5"/>
        <v/>
      </c>
      <c r="G653" s="99" t="str">
        <f t="shared" si="6"/>
        <v/>
      </c>
      <c r="H653" s="113"/>
      <c r="I653" s="113"/>
      <c r="J653" s="106"/>
      <c r="K653" s="99" t="str">
        <f>IF($J653="","",VLOOKUP($J653,'Bảng tổng hợp'!$C$11:$Q$20000,2,0))</f>
        <v/>
      </c>
      <c r="L653" s="101" t="str">
        <f>IF($J653="","",VLOOKUP($J653,'Bảng tổng hợp'!$C$11:$Q$20000,3,0))</f>
        <v/>
      </c>
      <c r="M653" s="114"/>
      <c r="N653" s="102">
        <f t="shared" si="3"/>
        <v>0</v>
      </c>
      <c r="O653" s="103"/>
      <c r="P653" s="104" t="str">
        <f>IF($J653="","",VLOOKUP($J653,'Bảng tổng hợp'!$C$11:$M$20000,10,0))</f>
        <v/>
      </c>
      <c r="Q653" s="105" t="str">
        <f>IF($J653="","",VLOOKUP($J653,'Bảng tổng hợp'!$C$11:$M$20000,11,0))</f>
        <v/>
      </c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ht="18.75" customHeight="1">
      <c r="A654" s="106"/>
      <c r="B654" s="111"/>
      <c r="C654" s="112"/>
      <c r="D654" s="112"/>
      <c r="E654" s="99" t="str">
        <f t="shared" si="4"/>
        <v/>
      </c>
      <c r="F654" s="99" t="str">
        <f t="shared" si="5"/>
        <v/>
      </c>
      <c r="G654" s="99" t="str">
        <f t="shared" si="6"/>
        <v/>
      </c>
      <c r="H654" s="113"/>
      <c r="I654" s="113"/>
      <c r="J654" s="106"/>
      <c r="K654" s="99" t="str">
        <f>IF($J654="","",VLOOKUP($J654,'Bảng tổng hợp'!$C$11:$Q$20000,2,0))</f>
        <v/>
      </c>
      <c r="L654" s="101" t="str">
        <f>IF($J654="","",VLOOKUP($J654,'Bảng tổng hợp'!$C$11:$Q$20000,3,0))</f>
        <v/>
      </c>
      <c r="M654" s="114"/>
      <c r="N654" s="102">
        <f t="shared" si="3"/>
        <v>0</v>
      </c>
      <c r="O654" s="103"/>
      <c r="P654" s="104" t="str">
        <f>IF($J654="","",VLOOKUP($J654,'Bảng tổng hợp'!$C$11:$M$20000,10,0))</f>
        <v/>
      </c>
      <c r="Q654" s="105" t="str">
        <f>IF($J654="","",VLOOKUP($J654,'Bảng tổng hợp'!$C$11:$M$20000,11,0))</f>
        <v/>
      </c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ht="18.75" customHeight="1">
      <c r="A655" s="106"/>
      <c r="B655" s="111"/>
      <c r="C655" s="112"/>
      <c r="D655" s="112"/>
      <c r="E655" s="99" t="str">
        <f t="shared" si="4"/>
        <v/>
      </c>
      <c r="F655" s="99" t="str">
        <f t="shared" si="5"/>
        <v/>
      </c>
      <c r="G655" s="99" t="str">
        <f t="shared" si="6"/>
        <v/>
      </c>
      <c r="H655" s="113"/>
      <c r="I655" s="113"/>
      <c r="J655" s="106"/>
      <c r="K655" s="99" t="str">
        <f>IF($J655="","",VLOOKUP($J655,'Bảng tổng hợp'!$C$11:$Q$20000,2,0))</f>
        <v/>
      </c>
      <c r="L655" s="101" t="str">
        <f>IF($J655="","",VLOOKUP($J655,'Bảng tổng hợp'!$C$11:$Q$20000,3,0))</f>
        <v/>
      </c>
      <c r="M655" s="114"/>
      <c r="N655" s="102">
        <f t="shared" si="3"/>
        <v>0</v>
      </c>
      <c r="O655" s="103"/>
      <c r="P655" s="104" t="str">
        <f>IF($J655="","",VLOOKUP($J655,'Bảng tổng hợp'!$C$11:$M$20000,10,0))</f>
        <v/>
      </c>
      <c r="Q655" s="105" t="str">
        <f>IF($J655="","",VLOOKUP($J655,'Bảng tổng hợp'!$C$11:$M$20000,11,0))</f>
        <v/>
      </c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ht="18.75" customHeight="1">
      <c r="A656" s="106"/>
      <c r="B656" s="111"/>
      <c r="C656" s="112"/>
      <c r="D656" s="112"/>
      <c r="E656" s="99" t="str">
        <f t="shared" si="4"/>
        <v/>
      </c>
      <c r="F656" s="99" t="str">
        <f t="shared" si="5"/>
        <v/>
      </c>
      <c r="G656" s="99" t="str">
        <f t="shared" si="6"/>
        <v/>
      </c>
      <c r="H656" s="113"/>
      <c r="I656" s="113"/>
      <c r="J656" s="106"/>
      <c r="K656" s="99" t="str">
        <f>IF($J656="","",VLOOKUP($J656,'Bảng tổng hợp'!$C$11:$Q$20000,2,0))</f>
        <v/>
      </c>
      <c r="L656" s="101" t="str">
        <f>IF($J656="","",VLOOKUP($J656,'Bảng tổng hợp'!$C$11:$Q$20000,3,0))</f>
        <v/>
      </c>
      <c r="M656" s="114"/>
      <c r="N656" s="102">
        <f t="shared" si="3"/>
        <v>0</v>
      </c>
      <c r="O656" s="103"/>
      <c r="P656" s="104" t="str">
        <f>IF($J656="","",VLOOKUP($J656,'Bảng tổng hợp'!$C$11:$M$20000,10,0))</f>
        <v/>
      </c>
      <c r="Q656" s="105" t="str">
        <f>IF($J656="","",VLOOKUP($J656,'Bảng tổng hợp'!$C$11:$M$20000,11,0))</f>
        <v/>
      </c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ht="18.75" customHeight="1">
      <c r="A657" s="106"/>
      <c r="B657" s="111"/>
      <c r="C657" s="112"/>
      <c r="D657" s="112"/>
      <c r="E657" s="99" t="str">
        <f t="shared" si="4"/>
        <v/>
      </c>
      <c r="F657" s="99" t="str">
        <f t="shared" si="5"/>
        <v/>
      </c>
      <c r="G657" s="99" t="str">
        <f t="shared" si="6"/>
        <v/>
      </c>
      <c r="H657" s="113"/>
      <c r="I657" s="113"/>
      <c r="J657" s="106"/>
      <c r="K657" s="99" t="str">
        <f>IF($J657="","",VLOOKUP($J657,'Bảng tổng hợp'!$C$11:$Q$20000,2,0))</f>
        <v/>
      </c>
      <c r="L657" s="101" t="str">
        <f>IF($J657="","",VLOOKUP($J657,'Bảng tổng hợp'!$C$11:$Q$20000,3,0))</f>
        <v/>
      </c>
      <c r="M657" s="114"/>
      <c r="N657" s="102">
        <f t="shared" si="3"/>
        <v>0</v>
      </c>
      <c r="O657" s="103"/>
      <c r="P657" s="104" t="str">
        <f>IF($J657="","",VLOOKUP($J657,'Bảng tổng hợp'!$C$11:$M$20000,10,0))</f>
        <v/>
      </c>
      <c r="Q657" s="105" t="str">
        <f>IF($J657="","",VLOOKUP($J657,'Bảng tổng hợp'!$C$11:$M$20000,11,0))</f>
        <v/>
      </c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ht="18.75" customHeight="1">
      <c r="A658" s="106"/>
      <c r="B658" s="111"/>
      <c r="C658" s="112"/>
      <c r="D658" s="112"/>
      <c r="E658" s="99" t="str">
        <f t="shared" si="4"/>
        <v/>
      </c>
      <c r="F658" s="99" t="str">
        <f t="shared" si="5"/>
        <v/>
      </c>
      <c r="G658" s="99" t="str">
        <f t="shared" si="6"/>
        <v/>
      </c>
      <c r="H658" s="113"/>
      <c r="I658" s="113"/>
      <c r="J658" s="106"/>
      <c r="K658" s="99" t="str">
        <f>IF($J658="","",VLOOKUP($J658,'Bảng tổng hợp'!$C$11:$Q$20000,2,0))</f>
        <v/>
      </c>
      <c r="L658" s="101" t="str">
        <f>IF($J658="","",VLOOKUP($J658,'Bảng tổng hợp'!$C$11:$Q$20000,3,0))</f>
        <v/>
      </c>
      <c r="M658" s="114"/>
      <c r="N658" s="102">
        <f t="shared" si="3"/>
        <v>0</v>
      </c>
      <c r="O658" s="103"/>
      <c r="P658" s="104" t="str">
        <f>IF($J658="","",VLOOKUP($J658,'Bảng tổng hợp'!$C$11:$M$20000,10,0))</f>
        <v/>
      </c>
      <c r="Q658" s="105" t="str">
        <f>IF($J658="","",VLOOKUP($J658,'Bảng tổng hợp'!$C$11:$M$20000,11,0))</f>
        <v/>
      </c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ht="18.75" customHeight="1">
      <c r="A659" s="106"/>
      <c r="B659" s="111"/>
      <c r="C659" s="112"/>
      <c r="D659" s="112"/>
      <c r="E659" s="99" t="str">
        <f t="shared" si="4"/>
        <v/>
      </c>
      <c r="F659" s="99" t="str">
        <f t="shared" si="5"/>
        <v/>
      </c>
      <c r="G659" s="99" t="str">
        <f t="shared" si="6"/>
        <v/>
      </c>
      <c r="H659" s="113"/>
      <c r="I659" s="113"/>
      <c r="J659" s="106"/>
      <c r="K659" s="99" t="str">
        <f>IF($J659="","",VLOOKUP($J659,'Bảng tổng hợp'!$C$11:$Q$20000,2,0))</f>
        <v/>
      </c>
      <c r="L659" s="101" t="str">
        <f>IF($J659="","",VLOOKUP($J659,'Bảng tổng hợp'!$C$11:$Q$20000,3,0))</f>
        <v/>
      </c>
      <c r="M659" s="114"/>
      <c r="N659" s="102">
        <f t="shared" si="3"/>
        <v>0</v>
      </c>
      <c r="O659" s="103"/>
      <c r="P659" s="104" t="str">
        <f>IF($J659="","",VLOOKUP($J659,'Bảng tổng hợp'!$C$11:$M$20000,10,0))</f>
        <v/>
      </c>
      <c r="Q659" s="105" t="str">
        <f>IF($J659="","",VLOOKUP($J659,'Bảng tổng hợp'!$C$11:$M$20000,11,0))</f>
        <v/>
      </c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ht="18.75" customHeight="1">
      <c r="A660" s="106"/>
      <c r="B660" s="111"/>
      <c r="C660" s="112"/>
      <c r="D660" s="112"/>
      <c r="E660" s="99" t="str">
        <f t="shared" si="4"/>
        <v/>
      </c>
      <c r="F660" s="99" t="str">
        <f t="shared" si="5"/>
        <v/>
      </c>
      <c r="G660" s="99" t="str">
        <f t="shared" si="6"/>
        <v/>
      </c>
      <c r="H660" s="113"/>
      <c r="I660" s="113"/>
      <c r="J660" s="106"/>
      <c r="K660" s="99" t="str">
        <f>IF($J660="","",VLOOKUP($J660,'Bảng tổng hợp'!$C$11:$Q$20000,2,0))</f>
        <v/>
      </c>
      <c r="L660" s="101" t="str">
        <f>IF($J660="","",VLOOKUP($J660,'Bảng tổng hợp'!$C$11:$Q$20000,3,0))</f>
        <v/>
      </c>
      <c r="M660" s="114"/>
      <c r="N660" s="102">
        <f t="shared" si="3"/>
        <v>0</v>
      </c>
      <c r="O660" s="103"/>
      <c r="P660" s="104" t="str">
        <f>IF($J660="","",VLOOKUP($J660,'Bảng tổng hợp'!$C$11:$M$20000,10,0))</f>
        <v/>
      </c>
      <c r="Q660" s="105" t="str">
        <f>IF($J660="","",VLOOKUP($J660,'Bảng tổng hợp'!$C$11:$M$20000,11,0))</f>
        <v/>
      </c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ht="18.75" customHeight="1">
      <c r="A661" s="106"/>
      <c r="B661" s="111"/>
      <c r="C661" s="112"/>
      <c r="D661" s="112"/>
      <c r="E661" s="99" t="str">
        <f t="shared" si="4"/>
        <v/>
      </c>
      <c r="F661" s="99" t="str">
        <f t="shared" si="5"/>
        <v/>
      </c>
      <c r="G661" s="99" t="str">
        <f t="shared" si="6"/>
        <v/>
      </c>
      <c r="H661" s="113"/>
      <c r="I661" s="113"/>
      <c r="J661" s="106"/>
      <c r="K661" s="99" t="str">
        <f>IF($J661="","",VLOOKUP($J661,'Bảng tổng hợp'!$C$11:$Q$20000,2,0))</f>
        <v/>
      </c>
      <c r="L661" s="101" t="str">
        <f>IF($J661="","",VLOOKUP($J661,'Bảng tổng hợp'!$C$11:$Q$20000,3,0))</f>
        <v/>
      </c>
      <c r="M661" s="114"/>
      <c r="N661" s="102">
        <f t="shared" si="3"/>
        <v>0</v>
      </c>
      <c r="O661" s="103"/>
      <c r="P661" s="104" t="str">
        <f>IF($J661="","",VLOOKUP($J661,'Bảng tổng hợp'!$C$11:$M$20000,10,0))</f>
        <v/>
      </c>
      <c r="Q661" s="105" t="str">
        <f>IF($J661="","",VLOOKUP($J661,'Bảng tổng hợp'!$C$11:$M$20000,11,0))</f>
        <v/>
      </c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ht="18.75" customHeight="1">
      <c r="A662" s="106"/>
      <c r="B662" s="111"/>
      <c r="C662" s="112"/>
      <c r="D662" s="112"/>
      <c r="E662" s="99" t="str">
        <f t="shared" si="4"/>
        <v/>
      </c>
      <c r="F662" s="99" t="str">
        <f t="shared" si="5"/>
        <v/>
      </c>
      <c r="G662" s="99" t="str">
        <f t="shared" si="6"/>
        <v/>
      </c>
      <c r="H662" s="113"/>
      <c r="I662" s="113"/>
      <c r="J662" s="106"/>
      <c r="K662" s="99" t="str">
        <f>IF($J662="","",VLOOKUP($J662,'Bảng tổng hợp'!$C$11:$Q$20000,2,0))</f>
        <v/>
      </c>
      <c r="L662" s="101" t="str">
        <f>IF($J662="","",VLOOKUP($J662,'Bảng tổng hợp'!$C$11:$Q$20000,3,0))</f>
        <v/>
      </c>
      <c r="M662" s="114"/>
      <c r="N662" s="102">
        <f t="shared" si="3"/>
        <v>0</v>
      </c>
      <c r="O662" s="103"/>
      <c r="P662" s="104" t="str">
        <f>IF($J662="","",VLOOKUP($J662,'Bảng tổng hợp'!$C$11:$M$20000,10,0))</f>
        <v/>
      </c>
      <c r="Q662" s="105" t="str">
        <f>IF($J662="","",VLOOKUP($J662,'Bảng tổng hợp'!$C$11:$M$20000,11,0))</f>
        <v/>
      </c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ht="18.75" customHeight="1">
      <c r="A663" s="106"/>
      <c r="B663" s="111"/>
      <c r="C663" s="112"/>
      <c r="D663" s="112"/>
      <c r="E663" s="99" t="str">
        <f t="shared" si="4"/>
        <v/>
      </c>
      <c r="F663" s="99" t="str">
        <f t="shared" si="5"/>
        <v/>
      </c>
      <c r="G663" s="99" t="str">
        <f t="shared" si="6"/>
        <v/>
      </c>
      <c r="H663" s="113"/>
      <c r="I663" s="113"/>
      <c r="J663" s="106"/>
      <c r="K663" s="99" t="str">
        <f>IF($J663="","",VLOOKUP($J663,'Bảng tổng hợp'!$C$11:$Q$20000,2,0))</f>
        <v/>
      </c>
      <c r="L663" s="101" t="str">
        <f>IF($J663="","",VLOOKUP($J663,'Bảng tổng hợp'!$C$11:$Q$20000,3,0))</f>
        <v/>
      </c>
      <c r="M663" s="114"/>
      <c r="N663" s="102">
        <f t="shared" si="3"/>
        <v>0</v>
      </c>
      <c r="O663" s="103"/>
      <c r="P663" s="104" t="str">
        <f>IF($J663="","",VLOOKUP($J663,'Bảng tổng hợp'!$C$11:$M$20000,10,0))</f>
        <v/>
      </c>
      <c r="Q663" s="105" t="str">
        <f>IF($J663="","",VLOOKUP($J663,'Bảng tổng hợp'!$C$11:$M$20000,11,0))</f>
        <v/>
      </c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ht="18.75" customHeight="1">
      <c r="A664" s="106"/>
      <c r="B664" s="111"/>
      <c r="C664" s="112"/>
      <c r="D664" s="112"/>
      <c r="E664" s="99" t="str">
        <f t="shared" si="4"/>
        <v/>
      </c>
      <c r="F664" s="99" t="str">
        <f t="shared" si="5"/>
        <v/>
      </c>
      <c r="G664" s="99" t="str">
        <f t="shared" si="6"/>
        <v/>
      </c>
      <c r="H664" s="113"/>
      <c r="I664" s="113"/>
      <c r="J664" s="106"/>
      <c r="K664" s="99" t="str">
        <f>IF($J664="","",VLOOKUP($J664,'Bảng tổng hợp'!$C$11:$Q$20000,2,0))</f>
        <v/>
      </c>
      <c r="L664" s="101" t="str">
        <f>IF($J664="","",VLOOKUP($J664,'Bảng tổng hợp'!$C$11:$Q$20000,3,0))</f>
        <v/>
      </c>
      <c r="M664" s="114"/>
      <c r="N664" s="102">
        <f t="shared" si="3"/>
        <v>0</v>
      </c>
      <c r="O664" s="103"/>
      <c r="P664" s="104" t="str">
        <f>IF($J664="","",VLOOKUP($J664,'Bảng tổng hợp'!$C$11:$M$20000,10,0))</f>
        <v/>
      </c>
      <c r="Q664" s="105" t="str">
        <f>IF($J664="","",VLOOKUP($J664,'Bảng tổng hợp'!$C$11:$M$20000,11,0))</f>
        <v/>
      </c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ht="18.75" customHeight="1">
      <c r="A665" s="106"/>
      <c r="B665" s="111"/>
      <c r="C665" s="112"/>
      <c r="D665" s="112"/>
      <c r="E665" s="99" t="str">
        <f t="shared" si="4"/>
        <v/>
      </c>
      <c r="F665" s="99" t="str">
        <f t="shared" si="5"/>
        <v/>
      </c>
      <c r="G665" s="99" t="str">
        <f t="shared" si="6"/>
        <v/>
      </c>
      <c r="H665" s="113"/>
      <c r="I665" s="113"/>
      <c r="J665" s="106"/>
      <c r="K665" s="99" t="str">
        <f>IF($J665="","",VLOOKUP($J665,'Bảng tổng hợp'!$C$11:$Q$20000,2,0))</f>
        <v/>
      </c>
      <c r="L665" s="101" t="str">
        <f>IF($J665="","",VLOOKUP($J665,'Bảng tổng hợp'!$C$11:$Q$20000,3,0))</f>
        <v/>
      </c>
      <c r="M665" s="114"/>
      <c r="N665" s="102">
        <f t="shared" si="3"/>
        <v>0</v>
      </c>
      <c r="O665" s="103"/>
      <c r="P665" s="104" t="str">
        <f>IF($J665="","",VLOOKUP($J665,'Bảng tổng hợp'!$C$11:$M$20000,10,0))</f>
        <v/>
      </c>
      <c r="Q665" s="105" t="str">
        <f>IF($J665="","",VLOOKUP($J665,'Bảng tổng hợp'!$C$11:$M$20000,11,0))</f>
        <v/>
      </c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ht="18.75" customHeight="1">
      <c r="A666" s="106"/>
      <c r="B666" s="111"/>
      <c r="C666" s="112"/>
      <c r="D666" s="112"/>
      <c r="E666" s="99" t="str">
        <f t="shared" si="4"/>
        <v/>
      </c>
      <c r="F666" s="99" t="str">
        <f t="shared" si="5"/>
        <v/>
      </c>
      <c r="G666" s="99" t="str">
        <f t="shared" si="6"/>
        <v/>
      </c>
      <c r="H666" s="113"/>
      <c r="I666" s="113"/>
      <c r="J666" s="106"/>
      <c r="K666" s="99" t="str">
        <f>IF($J666="","",VLOOKUP($J666,'Bảng tổng hợp'!$C$11:$Q$20000,2,0))</f>
        <v/>
      </c>
      <c r="L666" s="101" t="str">
        <f>IF($J666="","",VLOOKUP($J666,'Bảng tổng hợp'!$C$11:$Q$20000,3,0))</f>
        <v/>
      </c>
      <c r="M666" s="114"/>
      <c r="N666" s="102">
        <f t="shared" si="3"/>
        <v>0</v>
      </c>
      <c r="O666" s="103"/>
      <c r="P666" s="104" t="str">
        <f>IF($J666="","",VLOOKUP($J666,'Bảng tổng hợp'!$C$11:$M$20000,10,0))</f>
        <v/>
      </c>
      <c r="Q666" s="105" t="str">
        <f>IF($J666="","",VLOOKUP($J666,'Bảng tổng hợp'!$C$11:$M$20000,11,0))</f>
        <v/>
      </c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ht="18.75" customHeight="1">
      <c r="A667" s="106"/>
      <c r="B667" s="111"/>
      <c r="C667" s="112"/>
      <c r="D667" s="112"/>
      <c r="E667" s="99" t="str">
        <f t="shared" si="4"/>
        <v/>
      </c>
      <c r="F667" s="99" t="str">
        <f t="shared" si="5"/>
        <v/>
      </c>
      <c r="G667" s="99" t="str">
        <f t="shared" si="6"/>
        <v/>
      </c>
      <c r="H667" s="113"/>
      <c r="I667" s="113"/>
      <c r="J667" s="106"/>
      <c r="K667" s="99" t="str">
        <f>IF($J667="","",VLOOKUP($J667,'Bảng tổng hợp'!$C$11:$Q$20000,2,0))</f>
        <v/>
      </c>
      <c r="L667" s="101" t="str">
        <f>IF($J667="","",VLOOKUP($J667,'Bảng tổng hợp'!$C$11:$Q$20000,3,0))</f>
        <v/>
      </c>
      <c r="M667" s="114"/>
      <c r="N667" s="102">
        <f t="shared" si="3"/>
        <v>0</v>
      </c>
      <c r="O667" s="103"/>
      <c r="P667" s="104" t="str">
        <f>IF($J667="","",VLOOKUP($J667,'Bảng tổng hợp'!$C$11:$M$20000,10,0))</f>
        <v/>
      </c>
      <c r="Q667" s="105" t="str">
        <f>IF($J667="","",VLOOKUP($J667,'Bảng tổng hợp'!$C$11:$M$20000,11,0))</f>
        <v/>
      </c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ht="18.75" customHeight="1">
      <c r="A668" s="106"/>
      <c r="B668" s="111"/>
      <c r="C668" s="112"/>
      <c r="D668" s="112"/>
      <c r="E668" s="99" t="str">
        <f t="shared" si="4"/>
        <v/>
      </c>
      <c r="F668" s="99" t="str">
        <f t="shared" si="5"/>
        <v/>
      </c>
      <c r="G668" s="99" t="str">
        <f t="shared" si="6"/>
        <v/>
      </c>
      <c r="H668" s="113"/>
      <c r="I668" s="113"/>
      <c r="J668" s="106"/>
      <c r="K668" s="99" t="str">
        <f>IF($J668="","",VLOOKUP($J668,'Bảng tổng hợp'!$C$11:$Q$20000,2,0))</f>
        <v/>
      </c>
      <c r="L668" s="101" t="str">
        <f>IF($J668="","",VLOOKUP($J668,'Bảng tổng hợp'!$C$11:$Q$20000,3,0))</f>
        <v/>
      </c>
      <c r="M668" s="114"/>
      <c r="N668" s="102">
        <f t="shared" si="3"/>
        <v>0</v>
      </c>
      <c r="O668" s="103"/>
      <c r="P668" s="104" t="str">
        <f>IF($J668="","",VLOOKUP($J668,'Bảng tổng hợp'!$C$11:$M$20000,10,0))</f>
        <v/>
      </c>
      <c r="Q668" s="105" t="str">
        <f>IF($J668="","",VLOOKUP($J668,'Bảng tổng hợp'!$C$11:$M$20000,11,0))</f>
        <v/>
      </c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ht="18.75" customHeight="1">
      <c r="A669" s="106"/>
      <c r="B669" s="111"/>
      <c r="C669" s="112"/>
      <c r="D669" s="112"/>
      <c r="E669" s="99" t="str">
        <f t="shared" si="4"/>
        <v/>
      </c>
      <c r="F669" s="99" t="str">
        <f t="shared" si="5"/>
        <v/>
      </c>
      <c r="G669" s="99" t="str">
        <f t="shared" si="6"/>
        <v/>
      </c>
      <c r="H669" s="113"/>
      <c r="I669" s="113"/>
      <c r="J669" s="106"/>
      <c r="K669" s="99" t="str">
        <f>IF($J669="","",VLOOKUP($J669,'Bảng tổng hợp'!$C$11:$Q$20000,2,0))</f>
        <v/>
      </c>
      <c r="L669" s="101" t="str">
        <f>IF($J669="","",VLOOKUP($J669,'Bảng tổng hợp'!$C$11:$Q$20000,3,0))</f>
        <v/>
      </c>
      <c r="M669" s="114"/>
      <c r="N669" s="102">
        <f t="shared" si="3"/>
        <v>0</v>
      </c>
      <c r="O669" s="103"/>
      <c r="P669" s="104" t="str">
        <f>IF($J669="","",VLOOKUP($J669,'Bảng tổng hợp'!$C$11:$M$20000,10,0))</f>
        <v/>
      </c>
      <c r="Q669" s="105" t="str">
        <f>IF($J669="","",VLOOKUP($J669,'Bảng tổng hợp'!$C$11:$M$20000,11,0))</f>
        <v/>
      </c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ht="18.75" customHeight="1">
      <c r="A670" s="106"/>
      <c r="B670" s="111"/>
      <c r="C670" s="112"/>
      <c r="D670" s="112"/>
      <c r="E670" s="99" t="str">
        <f t="shared" si="4"/>
        <v/>
      </c>
      <c r="F670" s="99" t="str">
        <f t="shared" si="5"/>
        <v/>
      </c>
      <c r="G670" s="99" t="str">
        <f t="shared" si="6"/>
        <v/>
      </c>
      <c r="H670" s="113"/>
      <c r="I670" s="113"/>
      <c r="J670" s="106"/>
      <c r="K670" s="99" t="str">
        <f>IF($J670="","",VLOOKUP($J670,'Bảng tổng hợp'!$C$11:$Q$20000,2,0))</f>
        <v/>
      </c>
      <c r="L670" s="101" t="str">
        <f>IF($J670="","",VLOOKUP($J670,'Bảng tổng hợp'!$C$11:$Q$20000,3,0))</f>
        <v/>
      </c>
      <c r="M670" s="114"/>
      <c r="N670" s="102">
        <f t="shared" si="3"/>
        <v>0</v>
      </c>
      <c r="O670" s="103"/>
      <c r="P670" s="104" t="str">
        <f>IF($J670="","",VLOOKUP($J670,'Bảng tổng hợp'!$C$11:$M$20000,10,0))</f>
        <v/>
      </c>
      <c r="Q670" s="105" t="str">
        <f>IF($J670="","",VLOOKUP($J670,'Bảng tổng hợp'!$C$11:$M$20000,11,0))</f>
        <v/>
      </c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ht="18.75" customHeight="1">
      <c r="A671" s="106"/>
      <c r="B671" s="111"/>
      <c r="C671" s="112"/>
      <c r="D671" s="112"/>
      <c r="E671" s="99" t="str">
        <f t="shared" si="4"/>
        <v/>
      </c>
      <c r="F671" s="99" t="str">
        <f t="shared" si="5"/>
        <v/>
      </c>
      <c r="G671" s="99" t="str">
        <f t="shared" si="6"/>
        <v/>
      </c>
      <c r="H671" s="113"/>
      <c r="I671" s="113"/>
      <c r="J671" s="106"/>
      <c r="K671" s="99" t="str">
        <f>IF($J671="","",VLOOKUP($J671,'Bảng tổng hợp'!$C$11:$Q$20000,2,0))</f>
        <v/>
      </c>
      <c r="L671" s="101" t="str">
        <f>IF($J671="","",VLOOKUP($J671,'Bảng tổng hợp'!$C$11:$Q$20000,3,0))</f>
        <v/>
      </c>
      <c r="M671" s="114"/>
      <c r="N671" s="102">
        <f t="shared" si="3"/>
        <v>0</v>
      </c>
      <c r="O671" s="103"/>
      <c r="P671" s="104" t="str">
        <f>IF($J671="","",VLOOKUP($J671,'Bảng tổng hợp'!$C$11:$M$20000,10,0))</f>
        <v/>
      </c>
      <c r="Q671" s="105" t="str">
        <f>IF($J671="","",VLOOKUP($J671,'Bảng tổng hợp'!$C$11:$M$20000,11,0))</f>
        <v/>
      </c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ht="18.75" customHeight="1">
      <c r="A672" s="106"/>
      <c r="B672" s="111"/>
      <c r="C672" s="112"/>
      <c r="D672" s="112"/>
      <c r="E672" s="99" t="str">
        <f t="shared" si="4"/>
        <v/>
      </c>
      <c r="F672" s="99" t="str">
        <f t="shared" si="5"/>
        <v/>
      </c>
      <c r="G672" s="99" t="str">
        <f t="shared" si="6"/>
        <v/>
      </c>
      <c r="H672" s="113"/>
      <c r="I672" s="113"/>
      <c r="J672" s="106"/>
      <c r="K672" s="99" t="str">
        <f>IF($J672="","",VLOOKUP($J672,'Bảng tổng hợp'!$C$11:$Q$20000,2,0))</f>
        <v/>
      </c>
      <c r="L672" s="101" t="str">
        <f>IF($J672="","",VLOOKUP($J672,'Bảng tổng hợp'!$C$11:$Q$20000,3,0))</f>
        <v/>
      </c>
      <c r="M672" s="114"/>
      <c r="N672" s="102">
        <f t="shared" si="3"/>
        <v>0</v>
      </c>
      <c r="O672" s="103"/>
      <c r="P672" s="104" t="str">
        <f>IF($J672="","",VLOOKUP($J672,'Bảng tổng hợp'!$C$11:$M$20000,10,0))</f>
        <v/>
      </c>
      <c r="Q672" s="105" t="str">
        <f>IF($J672="","",VLOOKUP($J672,'Bảng tổng hợp'!$C$11:$M$20000,11,0))</f>
        <v/>
      </c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ht="18.75" customHeight="1">
      <c r="A673" s="106"/>
      <c r="B673" s="111"/>
      <c r="C673" s="112"/>
      <c r="D673" s="112"/>
      <c r="E673" s="99" t="str">
        <f t="shared" si="4"/>
        <v/>
      </c>
      <c r="F673" s="99" t="str">
        <f t="shared" si="5"/>
        <v/>
      </c>
      <c r="G673" s="99" t="str">
        <f t="shared" si="6"/>
        <v/>
      </c>
      <c r="H673" s="113"/>
      <c r="I673" s="113"/>
      <c r="J673" s="106"/>
      <c r="K673" s="99" t="str">
        <f>IF($J673="","",VLOOKUP($J673,'Bảng tổng hợp'!$C$11:$Q$20000,2,0))</f>
        <v/>
      </c>
      <c r="L673" s="101" t="str">
        <f>IF($J673="","",VLOOKUP($J673,'Bảng tổng hợp'!$C$11:$Q$20000,3,0))</f>
        <v/>
      </c>
      <c r="M673" s="114"/>
      <c r="N673" s="102">
        <f t="shared" si="3"/>
        <v>0</v>
      </c>
      <c r="O673" s="103"/>
      <c r="P673" s="104" t="str">
        <f>IF($J673="","",VLOOKUP($J673,'Bảng tổng hợp'!$C$11:$M$20000,10,0))</f>
        <v/>
      </c>
      <c r="Q673" s="105" t="str">
        <f>IF($J673="","",VLOOKUP($J673,'Bảng tổng hợp'!$C$11:$M$20000,11,0))</f>
        <v/>
      </c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ht="18.75" customHeight="1">
      <c r="A674" s="106"/>
      <c r="B674" s="111"/>
      <c r="C674" s="112"/>
      <c r="D674" s="112"/>
      <c r="E674" s="99" t="str">
        <f t="shared" si="4"/>
        <v/>
      </c>
      <c r="F674" s="99" t="str">
        <f t="shared" si="5"/>
        <v/>
      </c>
      <c r="G674" s="99" t="str">
        <f t="shared" si="6"/>
        <v/>
      </c>
      <c r="H674" s="113"/>
      <c r="I674" s="113"/>
      <c r="J674" s="106"/>
      <c r="K674" s="99" t="str">
        <f>IF($J674="","",VLOOKUP($J674,'Bảng tổng hợp'!$C$11:$Q$20000,2,0))</f>
        <v/>
      </c>
      <c r="L674" s="101" t="str">
        <f>IF($J674="","",VLOOKUP($J674,'Bảng tổng hợp'!$C$11:$Q$20000,3,0))</f>
        <v/>
      </c>
      <c r="M674" s="114"/>
      <c r="N674" s="102">
        <f t="shared" si="3"/>
        <v>0</v>
      </c>
      <c r="O674" s="103"/>
      <c r="P674" s="104" t="str">
        <f>IF($J674="","",VLOOKUP($J674,'Bảng tổng hợp'!$C$11:$M$20000,10,0))</f>
        <v/>
      </c>
      <c r="Q674" s="105" t="str">
        <f>IF($J674="","",VLOOKUP($J674,'Bảng tổng hợp'!$C$11:$M$20000,11,0))</f>
        <v/>
      </c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ht="18.75" customHeight="1">
      <c r="A675" s="106"/>
      <c r="B675" s="111"/>
      <c r="C675" s="112"/>
      <c r="D675" s="112"/>
      <c r="E675" s="99" t="str">
        <f t="shared" si="4"/>
        <v/>
      </c>
      <c r="F675" s="99" t="str">
        <f t="shared" si="5"/>
        <v/>
      </c>
      <c r="G675" s="99" t="str">
        <f t="shared" si="6"/>
        <v/>
      </c>
      <c r="H675" s="113"/>
      <c r="I675" s="113"/>
      <c r="J675" s="106"/>
      <c r="K675" s="99" t="str">
        <f>IF($J675="","",VLOOKUP($J675,'Bảng tổng hợp'!$C$11:$Q$20000,2,0))</f>
        <v/>
      </c>
      <c r="L675" s="101" t="str">
        <f>IF($J675="","",VLOOKUP($J675,'Bảng tổng hợp'!$C$11:$Q$20000,3,0))</f>
        <v/>
      </c>
      <c r="M675" s="114"/>
      <c r="N675" s="102">
        <f t="shared" si="3"/>
        <v>0</v>
      </c>
      <c r="O675" s="103"/>
      <c r="P675" s="104" t="str">
        <f>IF($J675="","",VLOOKUP($J675,'Bảng tổng hợp'!$C$11:$M$20000,10,0))</f>
        <v/>
      </c>
      <c r="Q675" s="105" t="str">
        <f>IF($J675="","",VLOOKUP($J675,'Bảng tổng hợp'!$C$11:$M$20000,11,0))</f>
        <v/>
      </c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ht="18.75" customHeight="1">
      <c r="A676" s="106"/>
      <c r="B676" s="111"/>
      <c r="C676" s="112"/>
      <c r="D676" s="112"/>
      <c r="E676" s="99" t="str">
        <f t="shared" si="4"/>
        <v/>
      </c>
      <c r="F676" s="99" t="str">
        <f t="shared" si="5"/>
        <v/>
      </c>
      <c r="G676" s="99" t="str">
        <f t="shared" si="6"/>
        <v/>
      </c>
      <c r="H676" s="113"/>
      <c r="I676" s="113"/>
      <c r="J676" s="106"/>
      <c r="K676" s="99" t="str">
        <f>IF($J676="","",VLOOKUP($J676,'Bảng tổng hợp'!$C$11:$Q$20000,2,0))</f>
        <v/>
      </c>
      <c r="L676" s="101" t="str">
        <f>IF($J676="","",VLOOKUP($J676,'Bảng tổng hợp'!$C$11:$Q$20000,3,0))</f>
        <v/>
      </c>
      <c r="M676" s="114"/>
      <c r="N676" s="102">
        <f t="shared" si="3"/>
        <v>0</v>
      </c>
      <c r="O676" s="103"/>
      <c r="P676" s="104" t="str">
        <f>IF($J676="","",VLOOKUP($J676,'Bảng tổng hợp'!$C$11:$M$20000,10,0))</f>
        <v/>
      </c>
      <c r="Q676" s="105" t="str">
        <f>IF($J676="","",VLOOKUP($J676,'Bảng tổng hợp'!$C$11:$M$20000,11,0))</f>
        <v/>
      </c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ht="18.75" customHeight="1">
      <c r="A677" s="106"/>
      <c r="B677" s="111"/>
      <c r="C677" s="112"/>
      <c r="D677" s="112"/>
      <c r="E677" s="99" t="str">
        <f t="shared" si="4"/>
        <v/>
      </c>
      <c r="F677" s="99" t="str">
        <f t="shared" si="5"/>
        <v/>
      </c>
      <c r="G677" s="99" t="str">
        <f t="shared" si="6"/>
        <v/>
      </c>
      <c r="H677" s="113"/>
      <c r="I677" s="113"/>
      <c r="J677" s="106"/>
      <c r="K677" s="99" t="str">
        <f>IF($J677="","",VLOOKUP($J677,'Bảng tổng hợp'!$C$11:$Q$20000,2,0))</f>
        <v/>
      </c>
      <c r="L677" s="101" t="str">
        <f>IF($J677="","",VLOOKUP($J677,'Bảng tổng hợp'!$C$11:$Q$20000,3,0))</f>
        <v/>
      </c>
      <c r="M677" s="114"/>
      <c r="N677" s="102">
        <f t="shared" si="3"/>
        <v>0</v>
      </c>
      <c r="O677" s="103"/>
      <c r="P677" s="104" t="str">
        <f>IF($J677="","",VLOOKUP($J677,'Bảng tổng hợp'!$C$11:$M$20000,10,0))</f>
        <v/>
      </c>
      <c r="Q677" s="105" t="str">
        <f>IF($J677="","",VLOOKUP($J677,'Bảng tổng hợp'!$C$11:$M$20000,11,0))</f>
        <v/>
      </c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ht="18.75" customHeight="1">
      <c r="A678" s="106"/>
      <c r="B678" s="111"/>
      <c r="C678" s="112"/>
      <c r="D678" s="112"/>
      <c r="E678" s="99" t="str">
        <f t="shared" si="4"/>
        <v/>
      </c>
      <c r="F678" s="99" t="str">
        <f t="shared" si="5"/>
        <v/>
      </c>
      <c r="G678" s="99" t="str">
        <f t="shared" si="6"/>
        <v/>
      </c>
      <c r="H678" s="113"/>
      <c r="I678" s="113"/>
      <c r="J678" s="106"/>
      <c r="K678" s="99" t="str">
        <f>IF($J678="","",VLOOKUP($J678,'Bảng tổng hợp'!$C$11:$Q$20000,2,0))</f>
        <v/>
      </c>
      <c r="L678" s="101" t="str">
        <f>IF($J678="","",VLOOKUP($J678,'Bảng tổng hợp'!$C$11:$Q$20000,3,0))</f>
        <v/>
      </c>
      <c r="M678" s="114"/>
      <c r="N678" s="102">
        <f t="shared" si="3"/>
        <v>0</v>
      </c>
      <c r="O678" s="103"/>
      <c r="P678" s="104" t="str">
        <f>IF($J678="","",VLOOKUP($J678,'Bảng tổng hợp'!$C$11:$M$20000,10,0))</f>
        <v/>
      </c>
      <c r="Q678" s="105" t="str">
        <f>IF($J678="","",VLOOKUP($J678,'Bảng tổng hợp'!$C$11:$M$20000,11,0))</f>
        <v/>
      </c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ht="18.75" customHeight="1">
      <c r="A679" s="106"/>
      <c r="B679" s="111"/>
      <c r="C679" s="112"/>
      <c r="D679" s="112"/>
      <c r="E679" s="99" t="str">
        <f t="shared" si="4"/>
        <v/>
      </c>
      <c r="F679" s="99" t="str">
        <f t="shared" si="5"/>
        <v/>
      </c>
      <c r="G679" s="99" t="str">
        <f t="shared" si="6"/>
        <v/>
      </c>
      <c r="H679" s="113"/>
      <c r="I679" s="113"/>
      <c r="J679" s="106"/>
      <c r="K679" s="99" t="str">
        <f>IF($J679="","",VLOOKUP($J679,'Bảng tổng hợp'!$C$11:$Q$20000,2,0))</f>
        <v/>
      </c>
      <c r="L679" s="101" t="str">
        <f>IF($J679="","",VLOOKUP($J679,'Bảng tổng hợp'!$C$11:$Q$20000,3,0))</f>
        <v/>
      </c>
      <c r="M679" s="114"/>
      <c r="N679" s="102">
        <f t="shared" si="3"/>
        <v>0</v>
      </c>
      <c r="O679" s="103"/>
      <c r="P679" s="104" t="str">
        <f>IF($J679="","",VLOOKUP($J679,'Bảng tổng hợp'!$C$11:$M$20000,10,0))</f>
        <v/>
      </c>
      <c r="Q679" s="105" t="str">
        <f>IF($J679="","",VLOOKUP($J679,'Bảng tổng hợp'!$C$11:$M$20000,11,0))</f>
        <v/>
      </c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ht="18.75" customHeight="1">
      <c r="A680" s="106"/>
      <c r="B680" s="111"/>
      <c r="C680" s="112"/>
      <c r="D680" s="112"/>
      <c r="E680" s="99" t="str">
        <f t="shared" si="4"/>
        <v/>
      </c>
      <c r="F680" s="99" t="str">
        <f t="shared" si="5"/>
        <v/>
      </c>
      <c r="G680" s="99" t="str">
        <f t="shared" si="6"/>
        <v/>
      </c>
      <c r="H680" s="113"/>
      <c r="I680" s="113"/>
      <c r="J680" s="106"/>
      <c r="K680" s="99" t="str">
        <f>IF($J680="","",VLOOKUP($J680,'Bảng tổng hợp'!$C$11:$Q$20000,2,0))</f>
        <v/>
      </c>
      <c r="L680" s="101" t="str">
        <f>IF($J680="","",VLOOKUP($J680,'Bảng tổng hợp'!$C$11:$Q$20000,3,0))</f>
        <v/>
      </c>
      <c r="M680" s="114"/>
      <c r="N680" s="102">
        <f t="shared" si="3"/>
        <v>0</v>
      </c>
      <c r="O680" s="103"/>
      <c r="P680" s="104" t="str">
        <f>IF($J680="","",VLOOKUP($J680,'Bảng tổng hợp'!$C$11:$M$20000,10,0))</f>
        <v/>
      </c>
      <c r="Q680" s="105" t="str">
        <f>IF($J680="","",VLOOKUP($J680,'Bảng tổng hợp'!$C$11:$M$20000,11,0))</f>
        <v/>
      </c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ht="18.75" customHeight="1">
      <c r="A681" s="106"/>
      <c r="B681" s="111"/>
      <c r="C681" s="112"/>
      <c r="D681" s="112"/>
      <c r="E681" s="99" t="str">
        <f t="shared" si="4"/>
        <v/>
      </c>
      <c r="F681" s="99" t="str">
        <f t="shared" si="5"/>
        <v/>
      </c>
      <c r="G681" s="99" t="str">
        <f t="shared" si="6"/>
        <v/>
      </c>
      <c r="H681" s="113"/>
      <c r="I681" s="113"/>
      <c r="J681" s="106"/>
      <c r="K681" s="99" t="str">
        <f>IF($J681="","",VLOOKUP($J681,'Bảng tổng hợp'!$C$11:$Q$20000,2,0))</f>
        <v/>
      </c>
      <c r="L681" s="101" t="str">
        <f>IF($J681="","",VLOOKUP($J681,'Bảng tổng hợp'!$C$11:$Q$20000,3,0))</f>
        <v/>
      </c>
      <c r="M681" s="114"/>
      <c r="N681" s="102">
        <f t="shared" si="3"/>
        <v>0</v>
      </c>
      <c r="O681" s="103"/>
      <c r="P681" s="104" t="str">
        <f>IF($J681="","",VLOOKUP($J681,'Bảng tổng hợp'!$C$11:$M$20000,10,0))</f>
        <v/>
      </c>
      <c r="Q681" s="105" t="str">
        <f>IF($J681="","",VLOOKUP($J681,'Bảng tổng hợp'!$C$11:$M$20000,11,0))</f>
        <v/>
      </c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ht="18.75" customHeight="1">
      <c r="A682" s="106"/>
      <c r="B682" s="111"/>
      <c r="C682" s="112"/>
      <c r="D682" s="112"/>
      <c r="E682" s="99" t="str">
        <f t="shared" si="4"/>
        <v/>
      </c>
      <c r="F682" s="99" t="str">
        <f t="shared" si="5"/>
        <v/>
      </c>
      <c r="G682" s="99" t="str">
        <f t="shared" si="6"/>
        <v/>
      </c>
      <c r="H682" s="113"/>
      <c r="I682" s="113"/>
      <c r="J682" s="106"/>
      <c r="K682" s="99" t="str">
        <f>IF($J682="","",VLOOKUP($J682,'Bảng tổng hợp'!$C$11:$Q$20000,2,0))</f>
        <v/>
      </c>
      <c r="L682" s="101" t="str">
        <f>IF($J682="","",VLOOKUP($J682,'Bảng tổng hợp'!$C$11:$Q$20000,3,0))</f>
        <v/>
      </c>
      <c r="M682" s="114"/>
      <c r="N682" s="102">
        <f t="shared" si="3"/>
        <v>0</v>
      </c>
      <c r="O682" s="103"/>
      <c r="P682" s="104" t="str">
        <f>IF($J682="","",VLOOKUP($J682,'Bảng tổng hợp'!$C$11:$M$20000,10,0))</f>
        <v/>
      </c>
      <c r="Q682" s="105" t="str">
        <f>IF($J682="","",VLOOKUP($J682,'Bảng tổng hợp'!$C$11:$M$20000,11,0))</f>
        <v/>
      </c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ht="18.75" customHeight="1">
      <c r="A683" s="106"/>
      <c r="B683" s="111"/>
      <c r="C683" s="112"/>
      <c r="D683" s="112"/>
      <c r="E683" s="99" t="str">
        <f t="shared" si="4"/>
        <v/>
      </c>
      <c r="F683" s="99" t="str">
        <f t="shared" si="5"/>
        <v/>
      </c>
      <c r="G683" s="99" t="str">
        <f t="shared" si="6"/>
        <v/>
      </c>
      <c r="H683" s="113"/>
      <c r="I683" s="113"/>
      <c r="J683" s="106"/>
      <c r="K683" s="99" t="str">
        <f>IF($J683="","",VLOOKUP($J683,'Bảng tổng hợp'!$C$11:$Q$20000,2,0))</f>
        <v/>
      </c>
      <c r="L683" s="101" t="str">
        <f>IF($J683="","",VLOOKUP($J683,'Bảng tổng hợp'!$C$11:$Q$20000,3,0))</f>
        <v/>
      </c>
      <c r="M683" s="114"/>
      <c r="N683" s="102">
        <f t="shared" si="3"/>
        <v>0</v>
      </c>
      <c r="O683" s="103"/>
      <c r="P683" s="104" t="str">
        <f>IF($J683="","",VLOOKUP($J683,'Bảng tổng hợp'!$C$11:$M$20000,10,0))</f>
        <v/>
      </c>
      <c r="Q683" s="105" t="str">
        <f>IF($J683="","",VLOOKUP($J683,'Bảng tổng hợp'!$C$11:$M$20000,11,0))</f>
        <v/>
      </c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ht="18.75" customHeight="1">
      <c r="A684" s="106"/>
      <c r="B684" s="111"/>
      <c r="C684" s="112"/>
      <c r="D684" s="112"/>
      <c r="E684" s="99" t="str">
        <f t="shared" si="4"/>
        <v/>
      </c>
      <c r="F684" s="99" t="str">
        <f t="shared" si="5"/>
        <v/>
      </c>
      <c r="G684" s="99" t="str">
        <f t="shared" si="6"/>
        <v/>
      </c>
      <c r="H684" s="113"/>
      <c r="I684" s="113"/>
      <c r="J684" s="106"/>
      <c r="K684" s="99" t="str">
        <f>IF($J684="","",VLOOKUP($J684,'Bảng tổng hợp'!$C$11:$Q$20000,2,0))</f>
        <v/>
      </c>
      <c r="L684" s="101" t="str">
        <f>IF($J684="","",VLOOKUP($J684,'Bảng tổng hợp'!$C$11:$Q$20000,3,0))</f>
        <v/>
      </c>
      <c r="M684" s="114"/>
      <c r="N684" s="102">
        <f t="shared" si="3"/>
        <v>0</v>
      </c>
      <c r="O684" s="103"/>
      <c r="P684" s="104" t="str">
        <f>IF($J684="","",VLOOKUP($J684,'Bảng tổng hợp'!$C$11:$M$20000,10,0))</f>
        <v/>
      </c>
      <c r="Q684" s="105" t="str">
        <f>IF($J684="","",VLOOKUP($J684,'Bảng tổng hợp'!$C$11:$M$20000,11,0))</f>
        <v/>
      </c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ht="18.75" customHeight="1">
      <c r="A685" s="106"/>
      <c r="B685" s="111"/>
      <c r="C685" s="112"/>
      <c r="D685" s="112"/>
      <c r="E685" s="99" t="str">
        <f t="shared" si="4"/>
        <v/>
      </c>
      <c r="F685" s="99" t="str">
        <f t="shared" si="5"/>
        <v/>
      </c>
      <c r="G685" s="99" t="str">
        <f t="shared" si="6"/>
        <v/>
      </c>
      <c r="H685" s="113"/>
      <c r="I685" s="113"/>
      <c r="J685" s="106"/>
      <c r="K685" s="99" t="str">
        <f>IF($J685="","",VLOOKUP($J685,'Bảng tổng hợp'!$C$11:$Q$20000,2,0))</f>
        <v/>
      </c>
      <c r="L685" s="101" t="str">
        <f>IF($J685="","",VLOOKUP($J685,'Bảng tổng hợp'!$C$11:$Q$20000,3,0))</f>
        <v/>
      </c>
      <c r="M685" s="114"/>
      <c r="N685" s="102">
        <f t="shared" si="3"/>
        <v>0</v>
      </c>
      <c r="O685" s="103"/>
      <c r="P685" s="104" t="str">
        <f>IF($J685="","",VLOOKUP($J685,'Bảng tổng hợp'!$C$11:$M$20000,10,0))</f>
        <v/>
      </c>
      <c r="Q685" s="105" t="str">
        <f>IF($J685="","",VLOOKUP($J685,'Bảng tổng hợp'!$C$11:$M$20000,11,0))</f>
        <v/>
      </c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ht="18.75" customHeight="1">
      <c r="A686" s="106"/>
      <c r="B686" s="111"/>
      <c r="C686" s="112"/>
      <c r="D686" s="112"/>
      <c r="E686" s="99" t="str">
        <f t="shared" si="4"/>
        <v/>
      </c>
      <c r="F686" s="99" t="str">
        <f t="shared" si="5"/>
        <v/>
      </c>
      <c r="G686" s="99" t="str">
        <f t="shared" si="6"/>
        <v/>
      </c>
      <c r="H686" s="113"/>
      <c r="I686" s="113"/>
      <c r="J686" s="106"/>
      <c r="K686" s="99" t="str">
        <f>IF($J686="","",VLOOKUP($J686,'Bảng tổng hợp'!$C$11:$Q$20000,2,0))</f>
        <v/>
      </c>
      <c r="L686" s="101" t="str">
        <f>IF($J686="","",VLOOKUP($J686,'Bảng tổng hợp'!$C$11:$Q$20000,3,0))</f>
        <v/>
      </c>
      <c r="M686" s="114"/>
      <c r="N686" s="102">
        <f t="shared" si="3"/>
        <v>0</v>
      </c>
      <c r="O686" s="103"/>
      <c r="P686" s="104" t="str">
        <f>IF($J686="","",VLOOKUP($J686,'Bảng tổng hợp'!$C$11:$M$20000,10,0))</f>
        <v/>
      </c>
      <c r="Q686" s="105" t="str">
        <f>IF($J686="","",VLOOKUP($J686,'Bảng tổng hợp'!$C$11:$M$20000,11,0))</f>
        <v/>
      </c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ht="18.75" customHeight="1">
      <c r="A687" s="106"/>
      <c r="B687" s="111"/>
      <c r="C687" s="112"/>
      <c r="D687" s="112"/>
      <c r="E687" s="99" t="str">
        <f t="shared" si="4"/>
        <v/>
      </c>
      <c r="F687" s="99" t="str">
        <f t="shared" si="5"/>
        <v/>
      </c>
      <c r="G687" s="99" t="str">
        <f t="shared" si="6"/>
        <v/>
      </c>
      <c r="H687" s="113"/>
      <c r="I687" s="113"/>
      <c r="J687" s="106"/>
      <c r="K687" s="99" t="str">
        <f>IF($J687="","",VLOOKUP($J687,'Bảng tổng hợp'!$C$11:$Q$20000,2,0))</f>
        <v/>
      </c>
      <c r="L687" s="101" t="str">
        <f>IF($J687="","",VLOOKUP($J687,'Bảng tổng hợp'!$C$11:$Q$20000,3,0))</f>
        <v/>
      </c>
      <c r="M687" s="114"/>
      <c r="N687" s="102">
        <f t="shared" si="3"/>
        <v>0</v>
      </c>
      <c r="O687" s="103"/>
      <c r="P687" s="104" t="str">
        <f>IF($J687="","",VLOOKUP($J687,'Bảng tổng hợp'!$C$11:$M$20000,10,0))</f>
        <v/>
      </c>
      <c r="Q687" s="105" t="str">
        <f>IF($J687="","",VLOOKUP($J687,'Bảng tổng hợp'!$C$11:$M$20000,11,0))</f>
        <v/>
      </c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ht="18.75" customHeight="1">
      <c r="A688" s="106"/>
      <c r="B688" s="111"/>
      <c r="C688" s="112"/>
      <c r="D688" s="112"/>
      <c r="E688" s="99" t="str">
        <f t="shared" si="4"/>
        <v/>
      </c>
      <c r="F688" s="99" t="str">
        <f t="shared" si="5"/>
        <v/>
      </c>
      <c r="G688" s="99" t="str">
        <f t="shared" si="6"/>
        <v/>
      </c>
      <c r="H688" s="113"/>
      <c r="I688" s="113"/>
      <c r="J688" s="106"/>
      <c r="K688" s="99" t="str">
        <f>IF($J688="","",VLOOKUP($J688,'Bảng tổng hợp'!$C$11:$Q$20000,2,0))</f>
        <v/>
      </c>
      <c r="L688" s="101" t="str">
        <f>IF($J688="","",VLOOKUP($J688,'Bảng tổng hợp'!$C$11:$Q$20000,3,0))</f>
        <v/>
      </c>
      <c r="M688" s="114"/>
      <c r="N688" s="102">
        <f t="shared" si="3"/>
        <v>0</v>
      </c>
      <c r="O688" s="103"/>
      <c r="P688" s="104" t="str">
        <f>IF($J688="","",VLOOKUP($J688,'Bảng tổng hợp'!$C$11:$M$20000,10,0))</f>
        <v/>
      </c>
      <c r="Q688" s="105" t="str">
        <f>IF($J688="","",VLOOKUP($J688,'Bảng tổng hợp'!$C$11:$M$20000,11,0))</f>
        <v/>
      </c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ht="18.75" customHeight="1">
      <c r="A689" s="106"/>
      <c r="B689" s="111"/>
      <c r="C689" s="112"/>
      <c r="D689" s="112"/>
      <c r="E689" s="99" t="str">
        <f t="shared" si="4"/>
        <v/>
      </c>
      <c r="F689" s="99" t="str">
        <f t="shared" si="5"/>
        <v/>
      </c>
      <c r="G689" s="99" t="str">
        <f t="shared" si="6"/>
        <v/>
      </c>
      <c r="H689" s="113"/>
      <c r="I689" s="113"/>
      <c r="J689" s="106"/>
      <c r="K689" s="99" t="str">
        <f>IF($J689="","",VLOOKUP($J689,'Bảng tổng hợp'!$C$11:$Q$20000,2,0))</f>
        <v/>
      </c>
      <c r="L689" s="101" t="str">
        <f>IF($J689="","",VLOOKUP($J689,'Bảng tổng hợp'!$C$11:$Q$20000,3,0))</f>
        <v/>
      </c>
      <c r="M689" s="114"/>
      <c r="N689" s="102">
        <f t="shared" si="3"/>
        <v>0</v>
      </c>
      <c r="O689" s="103"/>
      <c r="P689" s="104" t="str">
        <f>IF($J689="","",VLOOKUP($J689,'Bảng tổng hợp'!$C$11:$M$20000,10,0))</f>
        <v/>
      </c>
      <c r="Q689" s="105" t="str">
        <f>IF($J689="","",VLOOKUP($J689,'Bảng tổng hợp'!$C$11:$M$20000,11,0))</f>
        <v/>
      </c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ht="18.75" customHeight="1">
      <c r="A690" s="106"/>
      <c r="B690" s="111"/>
      <c r="C690" s="112"/>
      <c r="D690" s="112"/>
      <c r="E690" s="99" t="str">
        <f t="shared" si="4"/>
        <v/>
      </c>
      <c r="F690" s="99" t="str">
        <f t="shared" si="5"/>
        <v/>
      </c>
      <c r="G690" s="99" t="str">
        <f t="shared" si="6"/>
        <v/>
      </c>
      <c r="H690" s="113"/>
      <c r="I690" s="113"/>
      <c r="J690" s="106"/>
      <c r="K690" s="99" t="str">
        <f>IF($J690="","",VLOOKUP($J690,'Bảng tổng hợp'!$C$11:$Q$20000,2,0))</f>
        <v/>
      </c>
      <c r="L690" s="101" t="str">
        <f>IF($J690="","",VLOOKUP($J690,'Bảng tổng hợp'!$C$11:$Q$20000,3,0))</f>
        <v/>
      </c>
      <c r="M690" s="114"/>
      <c r="N690" s="102">
        <f t="shared" si="3"/>
        <v>0</v>
      </c>
      <c r="O690" s="103"/>
      <c r="P690" s="104" t="str">
        <f>IF($J690="","",VLOOKUP($J690,'Bảng tổng hợp'!$C$11:$M$20000,10,0))</f>
        <v/>
      </c>
      <c r="Q690" s="105" t="str">
        <f>IF($J690="","",VLOOKUP($J690,'Bảng tổng hợp'!$C$11:$M$20000,11,0))</f>
        <v/>
      </c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ht="18.75" customHeight="1">
      <c r="A691" s="106"/>
      <c r="B691" s="111"/>
      <c r="C691" s="112"/>
      <c r="D691" s="112"/>
      <c r="E691" s="99" t="str">
        <f t="shared" si="4"/>
        <v/>
      </c>
      <c r="F691" s="99" t="str">
        <f t="shared" si="5"/>
        <v/>
      </c>
      <c r="G691" s="99" t="str">
        <f t="shared" si="6"/>
        <v/>
      </c>
      <c r="H691" s="113"/>
      <c r="I691" s="113"/>
      <c r="J691" s="106"/>
      <c r="K691" s="99" t="str">
        <f>IF($J691="","",VLOOKUP($J691,'Bảng tổng hợp'!$C$11:$Q$20000,2,0))</f>
        <v/>
      </c>
      <c r="L691" s="101" t="str">
        <f>IF($J691="","",VLOOKUP($J691,'Bảng tổng hợp'!$C$11:$Q$20000,3,0))</f>
        <v/>
      </c>
      <c r="M691" s="114"/>
      <c r="N691" s="102">
        <f t="shared" si="3"/>
        <v>0</v>
      </c>
      <c r="O691" s="103"/>
      <c r="P691" s="104" t="str">
        <f>IF($J691="","",VLOOKUP($J691,'Bảng tổng hợp'!$C$11:$M$20000,10,0))</f>
        <v/>
      </c>
      <c r="Q691" s="105" t="str">
        <f>IF($J691="","",VLOOKUP($J691,'Bảng tổng hợp'!$C$11:$M$20000,11,0))</f>
        <v/>
      </c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ht="18.75" customHeight="1">
      <c r="A692" s="106"/>
      <c r="B692" s="111"/>
      <c r="C692" s="112"/>
      <c r="D692" s="112"/>
      <c r="E692" s="99" t="str">
        <f t="shared" si="4"/>
        <v/>
      </c>
      <c r="F692" s="99" t="str">
        <f t="shared" si="5"/>
        <v/>
      </c>
      <c r="G692" s="99" t="str">
        <f t="shared" si="6"/>
        <v/>
      </c>
      <c r="H692" s="113"/>
      <c r="I692" s="113"/>
      <c r="J692" s="106"/>
      <c r="K692" s="99" t="str">
        <f>IF($J692="","",VLOOKUP($J692,'Bảng tổng hợp'!$C$11:$Q$20000,2,0))</f>
        <v/>
      </c>
      <c r="L692" s="101" t="str">
        <f>IF($J692="","",VLOOKUP($J692,'Bảng tổng hợp'!$C$11:$Q$20000,3,0))</f>
        <v/>
      </c>
      <c r="M692" s="114"/>
      <c r="N692" s="102">
        <f t="shared" si="3"/>
        <v>0</v>
      </c>
      <c r="O692" s="103"/>
      <c r="P692" s="104" t="str">
        <f>IF($J692="","",VLOOKUP($J692,'Bảng tổng hợp'!$C$11:$M$20000,10,0))</f>
        <v/>
      </c>
      <c r="Q692" s="105" t="str">
        <f>IF($J692="","",VLOOKUP($J692,'Bảng tổng hợp'!$C$11:$M$20000,11,0))</f>
        <v/>
      </c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ht="18.75" customHeight="1">
      <c r="A693" s="106"/>
      <c r="B693" s="111"/>
      <c r="C693" s="112"/>
      <c r="D693" s="112"/>
      <c r="E693" s="99" t="str">
        <f t="shared" si="4"/>
        <v/>
      </c>
      <c r="F693" s="99" t="str">
        <f t="shared" si="5"/>
        <v/>
      </c>
      <c r="G693" s="99" t="str">
        <f t="shared" si="6"/>
        <v/>
      </c>
      <c r="H693" s="113"/>
      <c r="I693" s="113"/>
      <c r="J693" s="106"/>
      <c r="K693" s="99" t="str">
        <f>IF($J693="","",VLOOKUP($J693,'Bảng tổng hợp'!$C$11:$Q$20000,2,0))</f>
        <v/>
      </c>
      <c r="L693" s="101" t="str">
        <f>IF($J693="","",VLOOKUP($J693,'Bảng tổng hợp'!$C$11:$Q$20000,3,0))</f>
        <v/>
      </c>
      <c r="M693" s="114"/>
      <c r="N693" s="102">
        <f t="shared" si="3"/>
        <v>0</v>
      </c>
      <c r="O693" s="103"/>
      <c r="P693" s="104" t="str">
        <f>IF($J693="","",VLOOKUP($J693,'Bảng tổng hợp'!$C$11:$M$20000,10,0))</f>
        <v/>
      </c>
      <c r="Q693" s="105" t="str">
        <f>IF($J693="","",VLOOKUP($J693,'Bảng tổng hợp'!$C$11:$M$20000,11,0))</f>
        <v/>
      </c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ht="18.75" customHeight="1">
      <c r="A694" s="106"/>
      <c r="B694" s="111"/>
      <c r="C694" s="112"/>
      <c r="D694" s="112"/>
      <c r="E694" s="99" t="str">
        <f t="shared" si="4"/>
        <v/>
      </c>
      <c r="F694" s="99" t="str">
        <f t="shared" si="5"/>
        <v/>
      </c>
      <c r="G694" s="99" t="str">
        <f t="shared" si="6"/>
        <v/>
      </c>
      <c r="H694" s="113"/>
      <c r="I694" s="113"/>
      <c r="J694" s="106"/>
      <c r="K694" s="99" t="str">
        <f>IF($J694="","",VLOOKUP($J694,'Bảng tổng hợp'!$C$11:$Q$20000,2,0))</f>
        <v/>
      </c>
      <c r="L694" s="101" t="str">
        <f>IF($J694="","",VLOOKUP($J694,'Bảng tổng hợp'!$C$11:$Q$20000,3,0))</f>
        <v/>
      </c>
      <c r="M694" s="114"/>
      <c r="N694" s="102">
        <f t="shared" si="3"/>
        <v>0</v>
      </c>
      <c r="O694" s="103"/>
      <c r="P694" s="104" t="str">
        <f>IF($J694="","",VLOOKUP($J694,'Bảng tổng hợp'!$C$11:$M$20000,10,0))</f>
        <v/>
      </c>
      <c r="Q694" s="105" t="str">
        <f>IF($J694="","",VLOOKUP($J694,'Bảng tổng hợp'!$C$11:$M$20000,11,0))</f>
        <v/>
      </c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ht="18.75" customHeight="1">
      <c r="A695" s="106"/>
      <c r="B695" s="111"/>
      <c r="C695" s="112"/>
      <c r="D695" s="112"/>
      <c r="E695" s="99" t="str">
        <f t="shared" si="4"/>
        <v/>
      </c>
      <c r="F695" s="99" t="str">
        <f t="shared" si="5"/>
        <v/>
      </c>
      <c r="G695" s="99" t="str">
        <f t="shared" si="6"/>
        <v/>
      </c>
      <c r="H695" s="113"/>
      <c r="I695" s="113"/>
      <c r="J695" s="106"/>
      <c r="K695" s="99" t="str">
        <f>IF($J695="","",VLOOKUP($J695,'Bảng tổng hợp'!$C$11:$Q$20000,2,0))</f>
        <v/>
      </c>
      <c r="L695" s="101" t="str">
        <f>IF($J695="","",VLOOKUP($J695,'Bảng tổng hợp'!$C$11:$Q$20000,3,0))</f>
        <v/>
      </c>
      <c r="M695" s="114"/>
      <c r="N695" s="102">
        <f t="shared" si="3"/>
        <v>0</v>
      </c>
      <c r="O695" s="103"/>
      <c r="P695" s="104" t="str">
        <f>IF($J695="","",VLOOKUP($J695,'Bảng tổng hợp'!$C$11:$M$20000,10,0))</f>
        <v/>
      </c>
      <c r="Q695" s="105" t="str">
        <f>IF($J695="","",VLOOKUP($J695,'Bảng tổng hợp'!$C$11:$M$20000,11,0))</f>
        <v/>
      </c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ht="18.75" customHeight="1">
      <c r="A696" s="106"/>
      <c r="B696" s="111"/>
      <c r="C696" s="112"/>
      <c r="D696" s="112"/>
      <c r="E696" s="99" t="str">
        <f t="shared" si="4"/>
        <v/>
      </c>
      <c r="F696" s="99" t="str">
        <f t="shared" si="5"/>
        <v/>
      </c>
      <c r="G696" s="99" t="str">
        <f t="shared" si="6"/>
        <v/>
      </c>
      <c r="H696" s="113"/>
      <c r="I696" s="113"/>
      <c r="J696" s="106"/>
      <c r="K696" s="99" t="str">
        <f>IF($J696="","",VLOOKUP($J696,'Bảng tổng hợp'!$C$11:$Q$20000,2,0))</f>
        <v/>
      </c>
      <c r="L696" s="101" t="str">
        <f>IF($J696="","",VLOOKUP($J696,'Bảng tổng hợp'!$C$11:$Q$20000,3,0))</f>
        <v/>
      </c>
      <c r="M696" s="114"/>
      <c r="N696" s="102">
        <f t="shared" si="3"/>
        <v>0</v>
      </c>
      <c r="O696" s="103"/>
      <c r="P696" s="104" t="str">
        <f>IF($J696="","",VLOOKUP($J696,'Bảng tổng hợp'!$C$11:$M$20000,10,0))</f>
        <v/>
      </c>
      <c r="Q696" s="105" t="str">
        <f>IF($J696="","",VLOOKUP($J696,'Bảng tổng hợp'!$C$11:$M$20000,11,0))</f>
        <v/>
      </c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ht="18.75" customHeight="1">
      <c r="A697" s="106"/>
      <c r="B697" s="111"/>
      <c r="C697" s="112"/>
      <c r="D697" s="112"/>
      <c r="E697" s="99" t="str">
        <f t="shared" si="4"/>
        <v/>
      </c>
      <c r="F697" s="99" t="str">
        <f t="shared" si="5"/>
        <v/>
      </c>
      <c r="G697" s="99" t="str">
        <f t="shared" si="6"/>
        <v/>
      </c>
      <c r="H697" s="113"/>
      <c r="I697" s="113"/>
      <c r="J697" s="106"/>
      <c r="K697" s="99" t="str">
        <f>IF($J697="","",VLOOKUP($J697,'Bảng tổng hợp'!$C$11:$Q$20000,2,0))</f>
        <v/>
      </c>
      <c r="L697" s="101" t="str">
        <f>IF($J697="","",VLOOKUP($J697,'Bảng tổng hợp'!$C$11:$Q$20000,3,0))</f>
        <v/>
      </c>
      <c r="M697" s="114"/>
      <c r="N697" s="102">
        <f t="shared" si="3"/>
        <v>0</v>
      </c>
      <c r="O697" s="103"/>
      <c r="P697" s="104" t="str">
        <f>IF($J697="","",VLOOKUP($J697,'Bảng tổng hợp'!$C$11:$M$20000,10,0))</f>
        <v/>
      </c>
      <c r="Q697" s="105" t="str">
        <f>IF($J697="","",VLOOKUP($J697,'Bảng tổng hợp'!$C$11:$M$20000,11,0))</f>
        <v/>
      </c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ht="18.75" customHeight="1">
      <c r="A698" s="106"/>
      <c r="B698" s="111"/>
      <c r="C698" s="112"/>
      <c r="D698" s="112"/>
      <c r="E698" s="99" t="str">
        <f t="shared" si="4"/>
        <v/>
      </c>
      <c r="F698" s="99" t="str">
        <f t="shared" si="5"/>
        <v/>
      </c>
      <c r="G698" s="99" t="str">
        <f t="shared" si="6"/>
        <v/>
      </c>
      <c r="H698" s="113"/>
      <c r="I698" s="113"/>
      <c r="J698" s="106"/>
      <c r="K698" s="99" t="str">
        <f>IF($J698="","",VLOOKUP($J698,'Bảng tổng hợp'!$C$11:$Q$20000,2,0))</f>
        <v/>
      </c>
      <c r="L698" s="101" t="str">
        <f>IF($J698="","",VLOOKUP($J698,'Bảng tổng hợp'!$C$11:$Q$20000,3,0))</f>
        <v/>
      </c>
      <c r="M698" s="114"/>
      <c r="N698" s="102">
        <f t="shared" si="3"/>
        <v>0</v>
      </c>
      <c r="O698" s="103"/>
      <c r="P698" s="104" t="str">
        <f>IF($J698="","",VLOOKUP($J698,'Bảng tổng hợp'!$C$11:$M$20000,10,0))</f>
        <v/>
      </c>
      <c r="Q698" s="105" t="str">
        <f>IF($J698="","",VLOOKUP($J698,'Bảng tổng hợp'!$C$11:$M$20000,11,0))</f>
        <v/>
      </c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ht="18.75" customHeight="1">
      <c r="A699" s="106"/>
      <c r="B699" s="111"/>
      <c r="C699" s="112"/>
      <c r="D699" s="112"/>
      <c r="E699" s="99" t="str">
        <f t="shared" si="4"/>
        <v/>
      </c>
      <c r="F699" s="99" t="str">
        <f t="shared" si="5"/>
        <v/>
      </c>
      <c r="G699" s="99" t="str">
        <f t="shared" si="6"/>
        <v/>
      </c>
      <c r="H699" s="113"/>
      <c r="I699" s="113"/>
      <c r="J699" s="106"/>
      <c r="K699" s="99" t="str">
        <f>IF($J699="","",VLOOKUP($J699,'Bảng tổng hợp'!$C$11:$Q$20000,2,0))</f>
        <v/>
      </c>
      <c r="L699" s="101" t="str">
        <f>IF($J699="","",VLOOKUP($J699,'Bảng tổng hợp'!$C$11:$Q$20000,3,0))</f>
        <v/>
      </c>
      <c r="M699" s="114"/>
      <c r="N699" s="102">
        <f t="shared" si="3"/>
        <v>0</v>
      </c>
      <c r="O699" s="103"/>
      <c r="P699" s="104" t="str">
        <f>IF($J699="","",VLOOKUP($J699,'Bảng tổng hợp'!$C$11:$M$20000,10,0))</f>
        <v/>
      </c>
      <c r="Q699" s="105" t="str">
        <f>IF($J699="","",VLOOKUP($J699,'Bảng tổng hợp'!$C$11:$M$20000,11,0))</f>
        <v/>
      </c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ht="18.75" customHeight="1">
      <c r="A700" s="106"/>
      <c r="B700" s="111"/>
      <c r="C700" s="112"/>
      <c r="D700" s="112"/>
      <c r="E700" s="99" t="str">
        <f t="shared" si="4"/>
        <v/>
      </c>
      <c r="F700" s="99" t="str">
        <f t="shared" si="5"/>
        <v/>
      </c>
      <c r="G700" s="99" t="str">
        <f t="shared" si="6"/>
        <v/>
      </c>
      <c r="H700" s="113"/>
      <c r="I700" s="113"/>
      <c r="J700" s="106"/>
      <c r="K700" s="99" t="str">
        <f>IF($J700="","",VLOOKUP($J700,'Bảng tổng hợp'!$C$11:$Q$20000,2,0))</f>
        <v/>
      </c>
      <c r="L700" s="101" t="str">
        <f>IF($J700="","",VLOOKUP($J700,'Bảng tổng hợp'!$C$11:$Q$20000,3,0))</f>
        <v/>
      </c>
      <c r="M700" s="114"/>
      <c r="N700" s="102">
        <f t="shared" si="3"/>
        <v>0</v>
      </c>
      <c r="O700" s="103"/>
      <c r="P700" s="104" t="str">
        <f>IF($J700="","",VLOOKUP($J700,'Bảng tổng hợp'!$C$11:$M$20000,10,0))</f>
        <v/>
      </c>
      <c r="Q700" s="105" t="str">
        <f>IF($J700="","",VLOOKUP($J700,'Bảng tổng hợp'!$C$11:$M$20000,11,0))</f>
        <v/>
      </c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ht="18.75" customHeight="1">
      <c r="A701" s="106"/>
      <c r="B701" s="111"/>
      <c r="C701" s="112"/>
      <c r="D701" s="112"/>
      <c r="E701" s="99" t="str">
        <f t="shared" si="4"/>
        <v/>
      </c>
      <c r="F701" s="99" t="str">
        <f t="shared" si="5"/>
        <v/>
      </c>
      <c r="G701" s="99" t="str">
        <f t="shared" si="6"/>
        <v/>
      </c>
      <c r="H701" s="113"/>
      <c r="I701" s="113"/>
      <c r="J701" s="106"/>
      <c r="K701" s="99" t="str">
        <f>IF($J701="","",VLOOKUP($J701,'Bảng tổng hợp'!$C$11:$Q$20000,2,0))</f>
        <v/>
      </c>
      <c r="L701" s="101" t="str">
        <f>IF($J701="","",VLOOKUP($J701,'Bảng tổng hợp'!$C$11:$Q$20000,3,0))</f>
        <v/>
      </c>
      <c r="M701" s="114"/>
      <c r="N701" s="102">
        <f t="shared" si="3"/>
        <v>0</v>
      </c>
      <c r="O701" s="103"/>
      <c r="P701" s="104" t="str">
        <f>IF($J701="","",VLOOKUP($J701,'Bảng tổng hợp'!$C$11:$M$20000,10,0))</f>
        <v/>
      </c>
      <c r="Q701" s="105" t="str">
        <f>IF($J701="","",VLOOKUP($J701,'Bảng tổng hợp'!$C$11:$M$20000,11,0))</f>
        <v/>
      </c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ht="18.75" customHeight="1">
      <c r="A702" s="106"/>
      <c r="B702" s="111"/>
      <c r="C702" s="112"/>
      <c r="D702" s="112"/>
      <c r="E702" s="99" t="str">
        <f t="shared" si="4"/>
        <v/>
      </c>
      <c r="F702" s="99" t="str">
        <f t="shared" si="5"/>
        <v/>
      </c>
      <c r="G702" s="99" t="str">
        <f t="shared" si="6"/>
        <v/>
      </c>
      <c r="H702" s="113"/>
      <c r="I702" s="113"/>
      <c r="J702" s="106"/>
      <c r="K702" s="99" t="str">
        <f>IF($J702="","",VLOOKUP($J702,'Bảng tổng hợp'!$C$11:$Q$20000,2,0))</f>
        <v/>
      </c>
      <c r="L702" s="101" t="str">
        <f>IF($J702="","",VLOOKUP($J702,'Bảng tổng hợp'!$C$11:$Q$20000,3,0))</f>
        <v/>
      </c>
      <c r="M702" s="114"/>
      <c r="N702" s="102">
        <f t="shared" si="3"/>
        <v>0</v>
      </c>
      <c r="O702" s="103"/>
      <c r="P702" s="104" t="str">
        <f>IF($J702="","",VLOOKUP($J702,'Bảng tổng hợp'!$C$11:$M$20000,10,0))</f>
        <v/>
      </c>
      <c r="Q702" s="105" t="str">
        <f>IF($J702="","",VLOOKUP($J702,'Bảng tổng hợp'!$C$11:$M$20000,11,0))</f>
        <v/>
      </c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ht="18.75" customHeight="1">
      <c r="A703" s="106"/>
      <c r="B703" s="111"/>
      <c r="C703" s="112"/>
      <c r="D703" s="112"/>
      <c r="E703" s="99" t="str">
        <f t="shared" si="4"/>
        <v/>
      </c>
      <c r="F703" s="99" t="str">
        <f t="shared" si="5"/>
        <v/>
      </c>
      <c r="G703" s="99" t="str">
        <f t="shared" si="6"/>
        <v/>
      </c>
      <c r="H703" s="113"/>
      <c r="I703" s="113"/>
      <c r="J703" s="106"/>
      <c r="K703" s="99" t="str">
        <f>IF($J703="","",VLOOKUP($J703,'Bảng tổng hợp'!$C$11:$Q$20000,2,0))</f>
        <v/>
      </c>
      <c r="L703" s="101" t="str">
        <f>IF($J703="","",VLOOKUP($J703,'Bảng tổng hợp'!$C$11:$Q$20000,3,0))</f>
        <v/>
      </c>
      <c r="M703" s="114"/>
      <c r="N703" s="102">
        <f t="shared" si="3"/>
        <v>0</v>
      </c>
      <c r="O703" s="103"/>
      <c r="P703" s="104" t="str">
        <f>IF($J703="","",VLOOKUP($J703,'Bảng tổng hợp'!$C$11:$M$20000,10,0))</f>
        <v/>
      </c>
      <c r="Q703" s="105" t="str">
        <f>IF($J703="","",VLOOKUP($J703,'Bảng tổng hợp'!$C$11:$M$20000,11,0))</f>
        <v/>
      </c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ht="18.75" customHeight="1">
      <c r="A704" s="106"/>
      <c r="B704" s="111"/>
      <c r="C704" s="112"/>
      <c r="D704" s="112"/>
      <c r="E704" s="99" t="str">
        <f t="shared" si="4"/>
        <v/>
      </c>
      <c r="F704" s="99" t="str">
        <f t="shared" si="5"/>
        <v/>
      </c>
      <c r="G704" s="99" t="str">
        <f t="shared" si="6"/>
        <v/>
      </c>
      <c r="H704" s="113"/>
      <c r="I704" s="113"/>
      <c r="J704" s="106"/>
      <c r="K704" s="99" t="str">
        <f>IF($J704="","",VLOOKUP($J704,'Bảng tổng hợp'!$C$11:$Q$20000,2,0))</f>
        <v/>
      </c>
      <c r="L704" s="101" t="str">
        <f>IF($J704="","",VLOOKUP($J704,'Bảng tổng hợp'!$C$11:$Q$20000,3,0))</f>
        <v/>
      </c>
      <c r="M704" s="114"/>
      <c r="N704" s="102">
        <f t="shared" si="3"/>
        <v>0</v>
      </c>
      <c r="O704" s="103"/>
      <c r="P704" s="104" t="str">
        <f>IF($J704="","",VLOOKUP($J704,'Bảng tổng hợp'!$C$11:$M$20000,10,0))</f>
        <v/>
      </c>
      <c r="Q704" s="105" t="str">
        <f>IF($J704="","",VLOOKUP($J704,'Bảng tổng hợp'!$C$11:$M$20000,11,0))</f>
        <v/>
      </c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ht="18.75" customHeight="1">
      <c r="A705" s="106"/>
      <c r="B705" s="111"/>
      <c r="C705" s="112"/>
      <c r="D705" s="112"/>
      <c r="E705" s="99" t="str">
        <f t="shared" si="4"/>
        <v/>
      </c>
      <c r="F705" s="99" t="str">
        <f t="shared" si="5"/>
        <v/>
      </c>
      <c r="G705" s="99" t="str">
        <f t="shared" si="6"/>
        <v/>
      </c>
      <c r="H705" s="113"/>
      <c r="I705" s="113"/>
      <c r="J705" s="106"/>
      <c r="K705" s="99" t="str">
        <f>IF($J705="","",VLOOKUP($J705,'Bảng tổng hợp'!$C$11:$Q$20000,2,0))</f>
        <v/>
      </c>
      <c r="L705" s="101" t="str">
        <f>IF($J705="","",VLOOKUP($J705,'Bảng tổng hợp'!$C$11:$Q$20000,3,0))</f>
        <v/>
      </c>
      <c r="M705" s="114"/>
      <c r="N705" s="102">
        <f t="shared" si="3"/>
        <v>0</v>
      </c>
      <c r="O705" s="103"/>
      <c r="P705" s="104" t="str">
        <f>IF($J705="","",VLOOKUP($J705,'Bảng tổng hợp'!$C$11:$M$20000,10,0))</f>
        <v/>
      </c>
      <c r="Q705" s="105" t="str">
        <f>IF($J705="","",VLOOKUP($J705,'Bảng tổng hợp'!$C$11:$M$20000,11,0))</f>
        <v/>
      </c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ht="18.75" customHeight="1">
      <c r="A706" s="106"/>
      <c r="B706" s="111"/>
      <c r="C706" s="112"/>
      <c r="D706" s="112"/>
      <c r="E706" s="99" t="str">
        <f t="shared" si="4"/>
        <v/>
      </c>
      <c r="F706" s="99" t="str">
        <f t="shared" si="5"/>
        <v/>
      </c>
      <c r="G706" s="99" t="str">
        <f t="shared" si="6"/>
        <v/>
      </c>
      <c r="H706" s="113"/>
      <c r="I706" s="113"/>
      <c r="J706" s="106"/>
      <c r="K706" s="99" t="str">
        <f>IF($J706="","",VLOOKUP($J706,'Bảng tổng hợp'!$C$11:$Q$20000,2,0))</f>
        <v/>
      </c>
      <c r="L706" s="101" t="str">
        <f>IF($J706="","",VLOOKUP($J706,'Bảng tổng hợp'!$C$11:$Q$20000,3,0))</f>
        <v/>
      </c>
      <c r="M706" s="114"/>
      <c r="N706" s="102">
        <f t="shared" si="3"/>
        <v>0</v>
      </c>
      <c r="O706" s="103"/>
      <c r="P706" s="104" t="str">
        <f>IF($J706="","",VLOOKUP($J706,'Bảng tổng hợp'!$C$11:$M$20000,10,0))</f>
        <v/>
      </c>
      <c r="Q706" s="105" t="str">
        <f>IF($J706="","",VLOOKUP($J706,'Bảng tổng hợp'!$C$11:$M$20000,11,0))</f>
        <v/>
      </c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ht="18.75" customHeight="1">
      <c r="A707" s="106"/>
      <c r="B707" s="111"/>
      <c r="C707" s="112"/>
      <c r="D707" s="112"/>
      <c r="E707" s="99" t="str">
        <f t="shared" si="4"/>
        <v/>
      </c>
      <c r="F707" s="99" t="str">
        <f t="shared" si="5"/>
        <v/>
      </c>
      <c r="G707" s="99" t="str">
        <f t="shared" si="6"/>
        <v/>
      </c>
      <c r="H707" s="113"/>
      <c r="I707" s="113"/>
      <c r="J707" s="106"/>
      <c r="K707" s="99" t="str">
        <f>IF($J707="","",VLOOKUP($J707,'Bảng tổng hợp'!$C$11:$Q$20000,2,0))</f>
        <v/>
      </c>
      <c r="L707" s="101" t="str">
        <f>IF($J707="","",VLOOKUP($J707,'Bảng tổng hợp'!$C$11:$Q$20000,3,0))</f>
        <v/>
      </c>
      <c r="M707" s="114"/>
      <c r="N707" s="102">
        <f t="shared" si="3"/>
        <v>0</v>
      </c>
      <c r="O707" s="103"/>
      <c r="P707" s="104" t="str">
        <f>IF($J707="","",VLOOKUP($J707,'Bảng tổng hợp'!$C$11:$M$20000,10,0))</f>
        <v/>
      </c>
      <c r="Q707" s="105" t="str">
        <f>IF($J707="","",VLOOKUP($J707,'Bảng tổng hợp'!$C$11:$M$20000,11,0))</f>
        <v/>
      </c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ht="18.75" customHeight="1">
      <c r="A708" s="106"/>
      <c r="B708" s="111"/>
      <c r="C708" s="112"/>
      <c r="D708" s="112"/>
      <c r="E708" s="99" t="str">
        <f t="shared" si="4"/>
        <v/>
      </c>
      <c r="F708" s="99" t="str">
        <f t="shared" si="5"/>
        <v/>
      </c>
      <c r="G708" s="99" t="str">
        <f t="shared" si="6"/>
        <v/>
      </c>
      <c r="H708" s="113"/>
      <c r="I708" s="113"/>
      <c r="J708" s="106"/>
      <c r="K708" s="99" t="str">
        <f>IF($J708="","",VLOOKUP($J708,'Bảng tổng hợp'!$C$11:$Q$20000,2,0))</f>
        <v/>
      </c>
      <c r="L708" s="101" t="str">
        <f>IF($J708="","",VLOOKUP($J708,'Bảng tổng hợp'!$C$11:$Q$20000,3,0))</f>
        <v/>
      </c>
      <c r="M708" s="114"/>
      <c r="N708" s="102">
        <f t="shared" si="3"/>
        <v>0</v>
      </c>
      <c r="O708" s="103"/>
      <c r="P708" s="104" t="str">
        <f>IF($J708="","",VLOOKUP($J708,'Bảng tổng hợp'!$C$11:$M$20000,10,0))</f>
        <v/>
      </c>
      <c r="Q708" s="105" t="str">
        <f>IF($J708="","",VLOOKUP($J708,'Bảng tổng hợp'!$C$11:$M$20000,11,0))</f>
        <v/>
      </c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ht="18.75" customHeight="1">
      <c r="A709" s="106"/>
      <c r="B709" s="111"/>
      <c r="C709" s="112"/>
      <c r="D709" s="112"/>
      <c r="E709" s="99" t="str">
        <f t="shared" si="4"/>
        <v/>
      </c>
      <c r="F709" s="99" t="str">
        <f t="shared" si="5"/>
        <v/>
      </c>
      <c r="G709" s="99" t="str">
        <f t="shared" si="6"/>
        <v/>
      </c>
      <c r="H709" s="113"/>
      <c r="I709" s="113"/>
      <c r="J709" s="106"/>
      <c r="K709" s="99" t="str">
        <f>IF($J709="","",VLOOKUP($J709,'Bảng tổng hợp'!$C$11:$Q$20000,2,0))</f>
        <v/>
      </c>
      <c r="L709" s="101" t="str">
        <f>IF($J709="","",VLOOKUP($J709,'Bảng tổng hợp'!$C$11:$Q$20000,3,0))</f>
        <v/>
      </c>
      <c r="M709" s="114"/>
      <c r="N709" s="102">
        <f t="shared" si="3"/>
        <v>0</v>
      </c>
      <c r="O709" s="103"/>
      <c r="P709" s="104" t="str">
        <f>IF($J709="","",VLOOKUP($J709,'Bảng tổng hợp'!$C$11:$M$20000,10,0))</f>
        <v/>
      </c>
      <c r="Q709" s="105" t="str">
        <f>IF($J709="","",VLOOKUP($J709,'Bảng tổng hợp'!$C$11:$M$20000,11,0))</f>
        <v/>
      </c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ht="18.75" customHeight="1">
      <c r="A710" s="106"/>
      <c r="B710" s="111"/>
      <c r="C710" s="112"/>
      <c r="D710" s="112"/>
      <c r="E710" s="99" t="str">
        <f t="shared" si="4"/>
        <v/>
      </c>
      <c r="F710" s="99" t="str">
        <f t="shared" si="5"/>
        <v/>
      </c>
      <c r="G710" s="99" t="str">
        <f t="shared" si="6"/>
        <v/>
      </c>
      <c r="H710" s="113"/>
      <c r="I710" s="113"/>
      <c r="J710" s="106"/>
      <c r="K710" s="99" t="str">
        <f>IF($J710="","",VLOOKUP($J710,'Bảng tổng hợp'!$C$11:$Q$20000,2,0))</f>
        <v/>
      </c>
      <c r="L710" s="101" t="str">
        <f>IF($J710="","",VLOOKUP($J710,'Bảng tổng hợp'!$C$11:$Q$20000,3,0))</f>
        <v/>
      </c>
      <c r="M710" s="114"/>
      <c r="N710" s="102">
        <f t="shared" si="3"/>
        <v>0</v>
      </c>
      <c r="O710" s="103"/>
      <c r="P710" s="104" t="str">
        <f>IF($J710="","",VLOOKUP($J710,'Bảng tổng hợp'!$C$11:$M$20000,10,0))</f>
        <v/>
      </c>
      <c r="Q710" s="105" t="str">
        <f>IF($J710="","",VLOOKUP($J710,'Bảng tổng hợp'!$C$11:$M$20000,11,0))</f>
        <v/>
      </c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ht="18.75" customHeight="1">
      <c r="A711" s="106"/>
      <c r="B711" s="111"/>
      <c r="C711" s="112"/>
      <c r="D711" s="112"/>
      <c r="E711" s="99" t="str">
        <f t="shared" si="4"/>
        <v/>
      </c>
      <c r="F711" s="99" t="str">
        <f t="shared" si="5"/>
        <v/>
      </c>
      <c r="G711" s="99" t="str">
        <f t="shared" si="6"/>
        <v/>
      </c>
      <c r="H711" s="113"/>
      <c r="I711" s="113"/>
      <c r="J711" s="106"/>
      <c r="K711" s="99" t="str">
        <f>IF($J711="","",VLOOKUP($J711,'Bảng tổng hợp'!$C$11:$Q$20000,2,0))</f>
        <v/>
      </c>
      <c r="L711" s="101" t="str">
        <f>IF($J711="","",VLOOKUP($J711,'Bảng tổng hợp'!$C$11:$Q$20000,3,0))</f>
        <v/>
      </c>
      <c r="M711" s="114"/>
      <c r="N711" s="102">
        <f t="shared" si="3"/>
        <v>0</v>
      </c>
      <c r="O711" s="103"/>
      <c r="P711" s="104" t="str">
        <f>IF($J711="","",VLOOKUP($J711,'Bảng tổng hợp'!$C$11:$M$20000,10,0))</f>
        <v/>
      </c>
      <c r="Q711" s="105" t="str">
        <f>IF($J711="","",VLOOKUP($J711,'Bảng tổng hợp'!$C$11:$M$20000,11,0))</f>
        <v/>
      </c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ht="18.75" customHeight="1">
      <c r="A712" s="106"/>
      <c r="B712" s="111"/>
      <c r="C712" s="112"/>
      <c r="D712" s="112"/>
      <c r="E712" s="99" t="str">
        <f t="shared" si="4"/>
        <v/>
      </c>
      <c r="F712" s="99" t="str">
        <f t="shared" si="5"/>
        <v/>
      </c>
      <c r="G712" s="99" t="str">
        <f t="shared" si="6"/>
        <v/>
      </c>
      <c r="H712" s="113"/>
      <c r="I712" s="113"/>
      <c r="J712" s="106"/>
      <c r="K712" s="99" t="str">
        <f>IF($J712="","",VLOOKUP($J712,'Bảng tổng hợp'!$C$11:$Q$20000,2,0))</f>
        <v/>
      </c>
      <c r="L712" s="101" t="str">
        <f>IF($J712="","",VLOOKUP($J712,'Bảng tổng hợp'!$C$11:$Q$20000,3,0))</f>
        <v/>
      </c>
      <c r="M712" s="114"/>
      <c r="N712" s="102">
        <f t="shared" si="3"/>
        <v>0</v>
      </c>
      <c r="O712" s="103"/>
      <c r="P712" s="104" t="str">
        <f>IF($J712="","",VLOOKUP($J712,'Bảng tổng hợp'!$C$11:$M$20000,10,0))</f>
        <v/>
      </c>
      <c r="Q712" s="105" t="str">
        <f>IF($J712="","",VLOOKUP($J712,'Bảng tổng hợp'!$C$11:$M$20000,11,0))</f>
        <v/>
      </c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ht="18.75" customHeight="1">
      <c r="A713" s="106"/>
      <c r="B713" s="111"/>
      <c r="C713" s="112"/>
      <c r="D713" s="112"/>
      <c r="E713" s="99" t="str">
        <f t="shared" si="4"/>
        <v/>
      </c>
      <c r="F713" s="99" t="str">
        <f t="shared" si="5"/>
        <v/>
      </c>
      <c r="G713" s="99" t="str">
        <f t="shared" si="6"/>
        <v/>
      </c>
      <c r="H713" s="113"/>
      <c r="I713" s="113"/>
      <c r="J713" s="106"/>
      <c r="K713" s="99" t="str">
        <f>IF($J713="","",VLOOKUP($J713,'Bảng tổng hợp'!$C$11:$Q$20000,2,0))</f>
        <v/>
      </c>
      <c r="L713" s="101" t="str">
        <f>IF($J713="","",VLOOKUP($J713,'Bảng tổng hợp'!$C$11:$Q$20000,3,0))</f>
        <v/>
      </c>
      <c r="M713" s="114"/>
      <c r="N713" s="102">
        <f t="shared" si="3"/>
        <v>0</v>
      </c>
      <c r="O713" s="103"/>
      <c r="P713" s="104" t="str">
        <f>IF($J713="","",VLOOKUP($J713,'Bảng tổng hợp'!$C$11:$M$20000,10,0))</f>
        <v/>
      </c>
      <c r="Q713" s="105" t="str">
        <f>IF($J713="","",VLOOKUP($J713,'Bảng tổng hợp'!$C$11:$M$20000,11,0))</f>
        <v/>
      </c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ht="18.75" customHeight="1">
      <c r="A714" s="106"/>
      <c r="B714" s="111"/>
      <c r="C714" s="112"/>
      <c r="D714" s="112"/>
      <c r="E714" s="99" t="str">
        <f t="shared" si="4"/>
        <v/>
      </c>
      <c r="F714" s="99" t="str">
        <f t="shared" si="5"/>
        <v/>
      </c>
      <c r="G714" s="99" t="str">
        <f t="shared" si="6"/>
        <v/>
      </c>
      <c r="H714" s="113"/>
      <c r="I714" s="113"/>
      <c r="J714" s="106"/>
      <c r="K714" s="99" t="str">
        <f>IF($J714="","",VLOOKUP($J714,'Bảng tổng hợp'!$C$11:$Q$20000,2,0))</f>
        <v/>
      </c>
      <c r="L714" s="101" t="str">
        <f>IF($J714="","",VLOOKUP($J714,'Bảng tổng hợp'!$C$11:$Q$20000,3,0))</f>
        <v/>
      </c>
      <c r="M714" s="114"/>
      <c r="N714" s="102">
        <f t="shared" si="3"/>
        <v>0</v>
      </c>
      <c r="O714" s="103"/>
      <c r="P714" s="104" t="str">
        <f>IF($J714="","",VLOOKUP($J714,'Bảng tổng hợp'!$C$11:$M$20000,10,0))</f>
        <v/>
      </c>
      <c r="Q714" s="105" t="str">
        <f>IF($J714="","",VLOOKUP($J714,'Bảng tổng hợp'!$C$11:$M$20000,11,0))</f>
        <v/>
      </c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ht="18.75" customHeight="1">
      <c r="A715" s="106"/>
      <c r="B715" s="111"/>
      <c r="C715" s="112"/>
      <c r="D715" s="112"/>
      <c r="E715" s="99" t="str">
        <f t="shared" si="4"/>
        <v/>
      </c>
      <c r="F715" s="99" t="str">
        <f t="shared" si="5"/>
        <v/>
      </c>
      <c r="G715" s="99" t="str">
        <f t="shared" si="6"/>
        <v/>
      </c>
      <c r="H715" s="113"/>
      <c r="I715" s="113"/>
      <c r="J715" s="106"/>
      <c r="K715" s="99" t="str">
        <f>IF($J715="","",VLOOKUP($J715,'Bảng tổng hợp'!$C$11:$Q$20000,2,0))</f>
        <v/>
      </c>
      <c r="L715" s="101" t="str">
        <f>IF($J715="","",VLOOKUP($J715,'Bảng tổng hợp'!$C$11:$Q$20000,3,0))</f>
        <v/>
      </c>
      <c r="M715" s="114"/>
      <c r="N715" s="102">
        <f t="shared" si="3"/>
        <v>0</v>
      </c>
      <c r="O715" s="103"/>
      <c r="P715" s="104" t="str">
        <f>IF($J715="","",VLOOKUP($J715,'Bảng tổng hợp'!$C$11:$M$20000,10,0))</f>
        <v/>
      </c>
      <c r="Q715" s="105" t="str">
        <f>IF($J715="","",VLOOKUP($J715,'Bảng tổng hợp'!$C$11:$M$20000,11,0))</f>
        <v/>
      </c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ht="18.75" customHeight="1">
      <c r="A716" s="106"/>
      <c r="B716" s="111"/>
      <c r="C716" s="112"/>
      <c r="D716" s="112"/>
      <c r="E716" s="99" t="str">
        <f t="shared" si="4"/>
        <v/>
      </c>
      <c r="F716" s="99" t="str">
        <f t="shared" si="5"/>
        <v/>
      </c>
      <c r="G716" s="99" t="str">
        <f t="shared" si="6"/>
        <v/>
      </c>
      <c r="H716" s="113"/>
      <c r="I716" s="113"/>
      <c r="J716" s="106"/>
      <c r="K716" s="99" t="str">
        <f>IF($J716="","",VLOOKUP($J716,'Bảng tổng hợp'!$C$11:$Q$20000,2,0))</f>
        <v/>
      </c>
      <c r="L716" s="101" t="str">
        <f>IF($J716="","",VLOOKUP($J716,'Bảng tổng hợp'!$C$11:$Q$20000,3,0))</f>
        <v/>
      </c>
      <c r="M716" s="114"/>
      <c r="N716" s="102">
        <f t="shared" si="3"/>
        <v>0</v>
      </c>
      <c r="O716" s="103"/>
      <c r="P716" s="104" t="str">
        <f>IF($J716="","",VLOOKUP($J716,'Bảng tổng hợp'!$C$11:$M$20000,10,0))</f>
        <v/>
      </c>
      <c r="Q716" s="105" t="str">
        <f>IF($J716="","",VLOOKUP($J716,'Bảng tổng hợp'!$C$11:$M$20000,11,0))</f>
        <v/>
      </c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ht="18.75" customHeight="1">
      <c r="A717" s="106"/>
      <c r="B717" s="111"/>
      <c r="C717" s="112"/>
      <c r="D717" s="112"/>
      <c r="E717" s="99" t="str">
        <f t="shared" si="4"/>
        <v/>
      </c>
      <c r="F717" s="99" t="str">
        <f t="shared" si="5"/>
        <v/>
      </c>
      <c r="G717" s="99" t="str">
        <f t="shared" si="6"/>
        <v/>
      </c>
      <c r="H717" s="113"/>
      <c r="I717" s="113"/>
      <c r="J717" s="106"/>
      <c r="K717" s="99" t="str">
        <f>IF($J717="","",VLOOKUP($J717,'Bảng tổng hợp'!$C$11:$Q$20000,2,0))</f>
        <v/>
      </c>
      <c r="L717" s="101" t="str">
        <f>IF($J717="","",VLOOKUP($J717,'Bảng tổng hợp'!$C$11:$Q$20000,3,0))</f>
        <v/>
      </c>
      <c r="M717" s="114"/>
      <c r="N717" s="102">
        <f t="shared" si="3"/>
        <v>0</v>
      </c>
      <c r="O717" s="103"/>
      <c r="P717" s="104" t="str">
        <f>IF($J717="","",VLOOKUP($J717,'Bảng tổng hợp'!$C$11:$M$20000,10,0))</f>
        <v/>
      </c>
      <c r="Q717" s="105" t="str">
        <f>IF($J717="","",VLOOKUP($J717,'Bảng tổng hợp'!$C$11:$M$20000,11,0))</f>
        <v/>
      </c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ht="18.75" customHeight="1">
      <c r="A718" s="106"/>
      <c r="B718" s="111"/>
      <c r="C718" s="112"/>
      <c r="D718" s="112"/>
      <c r="E718" s="99" t="str">
        <f t="shared" si="4"/>
        <v/>
      </c>
      <c r="F718" s="99" t="str">
        <f t="shared" si="5"/>
        <v/>
      </c>
      <c r="G718" s="99" t="str">
        <f t="shared" si="6"/>
        <v/>
      </c>
      <c r="H718" s="113"/>
      <c r="I718" s="113"/>
      <c r="J718" s="106"/>
      <c r="K718" s="99" t="str">
        <f>IF($J718="","",VLOOKUP($J718,'Bảng tổng hợp'!$C$11:$Q$20000,2,0))</f>
        <v/>
      </c>
      <c r="L718" s="101" t="str">
        <f>IF($J718="","",VLOOKUP($J718,'Bảng tổng hợp'!$C$11:$Q$20000,3,0))</f>
        <v/>
      </c>
      <c r="M718" s="114"/>
      <c r="N718" s="102">
        <f t="shared" si="3"/>
        <v>0</v>
      </c>
      <c r="O718" s="103"/>
      <c r="P718" s="104" t="str">
        <f>IF($J718="","",VLOOKUP($J718,'Bảng tổng hợp'!$C$11:$M$20000,10,0))</f>
        <v/>
      </c>
      <c r="Q718" s="105" t="str">
        <f>IF($J718="","",VLOOKUP($J718,'Bảng tổng hợp'!$C$11:$M$20000,11,0))</f>
        <v/>
      </c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ht="18.75" customHeight="1">
      <c r="A719" s="106"/>
      <c r="B719" s="111"/>
      <c r="C719" s="112"/>
      <c r="D719" s="112"/>
      <c r="E719" s="99" t="str">
        <f t="shared" si="4"/>
        <v/>
      </c>
      <c r="F719" s="99" t="str">
        <f t="shared" si="5"/>
        <v/>
      </c>
      <c r="G719" s="99" t="str">
        <f t="shared" si="6"/>
        <v/>
      </c>
      <c r="H719" s="113"/>
      <c r="I719" s="113"/>
      <c r="J719" s="106"/>
      <c r="K719" s="99" t="str">
        <f>IF($J719="","",VLOOKUP($J719,'Bảng tổng hợp'!$C$11:$Q$20000,2,0))</f>
        <v/>
      </c>
      <c r="L719" s="101" t="str">
        <f>IF($J719="","",VLOOKUP($J719,'Bảng tổng hợp'!$C$11:$Q$20000,3,0))</f>
        <v/>
      </c>
      <c r="M719" s="114"/>
      <c r="N719" s="102">
        <f t="shared" si="3"/>
        <v>0</v>
      </c>
      <c r="O719" s="103"/>
      <c r="P719" s="104" t="str">
        <f>IF($J719="","",VLOOKUP($J719,'Bảng tổng hợp'!$C$11:$M$20000,10,0))</f>
        <v/>
      </c>
      <c r="Q719" s="105" t="str">
        <f>IF($J719="","",VLOOKUP($J719,'Bảng tổng hợp'!$C$11:$M$20000,11,0))</f>
        <v/>
      </c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ht="18.75" customHeight="1">
      <c r="A720" s="106"/>
      <c r="B720" s="111"/>
      <c r="C720" s="112"/>
      <c r="D720" s="112"/>
      <c r="E720" s="99" t="str">
        <f t="shared" si="4"/>
        <v/>
      </c>
      <c r="F720" s="99" t="str">
        <f t="shared" si="5"/>
        <v/>
      </c>
      <c r="G720" s="99" t="str">
        <f t="shared" si="6"/>
        <v/>
      </c>
      <c r="H720" s="113"/>
      <c r="I720" s="113"/>
      <c r="J720" s="106"/>
      <c r="K720" s="99" t="str">
        <f>IF($J720="","",VLOOKUP($J720,'Bảng tổng hợp'!$C$11:$Q$20000,2,0))</f>
        <v/>
      </c>
      <c r="L720" s="101" t="str">
        <f>IF($J720="","",VLOOKUP($J720,'Bảng tổng hợp'!$C$11:$Q$20000,3,0))</f>
        <v/>
      </c>
      <c r="M720" s="114"/>
      <c r="N720" s="102">
        <f t="shared" si="3"/>
        <v>0</v>
      </c>
      <c r="O720" s="103"/>
      <c r="P720" s="104" t="str">
        <f>IF($J720="","",VLOOKUP($J720,'Bảng tổng hợp'!$C$11:$M$20000,10,0))</f>
        <v/>
      </c>
      <c r="Q720" s="105" t="str">
        <f>IF($J720="","",VLOOKUP($J720,'Bảng tổng hợp'!$C$11:$M$20000,11,0))</f>
        <v/>
      </c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ht="18.75" customHeight="1">
      <c r="A721" s="106"/>
      <c r="B721" s="111"/>
      <c r="C721" s="112"/>
      <c r="D721" s="112"/>
      <c r="E721" s="99" t="str">
        <f t="shared" si="4"/>
        <v/>
      </c>
      <c r="F721" s="99" t="str">
        <f t="shared" si="5"/>
        <v/>
      </c>
      <c r="G721" s="99" t="str">
        <f t="shared" si="6"/>
        <v/>
      </c>
      <c r="H721" s="113"/>
      <c r="I721" s="113"/>
      <c r="J721" s="106"/>
      <c r="K721" s="99" t="str">
        <f>IF($J721="","",VLOOKUP($J721,'Bảng tổng hợp'!$C$11:$Q$20000,2,0))</f>
        <v/>
      </c>
      <c r="L721" s="101" t="str">
        <f>IF($J721="","",VLOOKUP($J721,'Bảng tổng hợp'!$C$11:$Q$20000,3,0))</f>
        <v/>
      </c>
      <c r="M721" s="114"/>
      <c r="N721" s="102">
        <f t="shared" si="3"/>
        <v>0</v>
      </c>
      <c r="O721" s="103"/>
      <c r="P721" s="104" t="str">
        <f>IF($J721="","",VLOOKUP($J721,'Bảng tổng hợp'!$C$11:$M$20000,10,0))</f>
        <v/>
      </c>
      <c r="Q721" s="105" t="str">
        <f>IF($J721="","",VLOOKUP($J721,'Bảng tổng hợp'!$C$11:$M$20000,11,0))</f>
        <v/>
      </c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ht="18.75" customHeight="1">
      <c r="A722" s="106"/>
      <c r="B722" s="111"/>
      <c r="C722" s="112"/>
      <c r="D722" s="112"/>
      <c r="E722" s="99" t="str">
        <f t="shared" si="4"/>
        <v/>
      </c>
      <c r="F722" s="99" t="str">
        <f t="shared" si="5"/>
        <v/>
      </c>
      <c r="G722" s="99" t="str">
        <f t="shared" si="6"/>
        <v/>
      </c>
      <c r="H722" s="113"/>
      <c r="I722" s="113"/>
      <c r="J722" s="106"/>
      <c r="K722" s="99" t="str">
        <f>IF($J722="","",VLOOKUP($J722,'Bảng tổng hợp'!$C$11:$Q$20000,2,0))</f>
        <v/>
      </c>
      <c r="L722" s="101" t="str">
        <f>IF($J722="","",VLOOKUP($J722,'Bảng tổng hợp'!$C$11:$Q$20000,3,0))</f>
        <v/>
      </c>
      <c r="M722" s="114"/>
      <c r="N722" s="102">
        <f t="shared" si="3"/>
        <v>0</v>
      </c>
      <c r="O722" s="103"/>
      <c r="P722" s="104" t="str">
        <f>IF($J722="","",VLOOKUP($J722,'Bảng tổng hợp'!$C$11:$M$20000,10,0))</f>
        <v/>
      </c>
      <c r="Q722" s="105" t="str">
        <f>IF($J722="","",VLOOKUP($J722,'Bảng tổng hợp'!$C$11:$M$20000,11,0))</f>
        <v/>
      </c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ht="18.75" customHeight="1">
      <c r="A723" s="106"/>
      <c r="B723" s="111"/>
      <c r="C723" s="112"/>
      <c r="D723" s="112"/>
      <c r="E723" s="99" t="str">
        <f t="shared" si="4"/>
        <v/>
      </c>
      <c r="F723" s="99" t="str">
        <f t="shared" si="5"/>
        <v/>
      </c>
      <c r="G723" s="99" t="str">
        <f t="shared" si="6"/>
        <v/>
      </c>
      <c r="H723" s="113"/>
      <c r="I723" s="113"/>
      <c r="J723" s="106"/>
      <c r="K723" s="99" t="str">
        <f>IF($J723="","",VLOOKUP($J723,'Bảng tổng hợp'!$C$11:$Q$20000,2,0))</f>
        <v/>
      </c>
      <c r="L723" s="101" t="str">
        <f>IF($J723="","",VLOOKUP($J723,'Bảng tổng hợp'!$C$11:$Q$20000,3,0))</f>
        <v/>
      </c>
      <c r="M723" s="114"/>
      <c r="N723" s="102">
        <f t="shared" si="3"/>
        <v>0</v>
      </c>
      <c r="O723" s="103"/>
      <c r="P723" s="104" t="str">
        <f>IF($J723="","",VLOOKUP($J723,'Bảng tổng hợp'!$C$11:$M$20000,10,0))</f>
        <v/>
      </c>
      <c r="Q723" s="105" t="str">
        <f>IF($J723="","",VLOOKUP($J723,'Bảng tổng hợp'!$C$11:$M$20000,11,0))</f>
        <v/>
      </c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ht="18.75" customHeight="1">
      <c r="A724" s="106"/>
      <c r="B724" s="111"/>
      <c r="C724" s="112"/>
      <c r="D724" s="112"/>
      <c r="E724" s="99" t="str">
        <f t="shared" si="4"/>
        <v/>
      </c>
      <c r="F724" s="99" t="str">
        <f t="shared" si="5"/>
        <v/>
      </c>
      <c r="G724" s="99" t="str">
        <f t="shared" si="6"/>
        <v/>
      </c>
      <c r="H724" s="113"/>
      <c r="I724" s="113"/>
      <c r="J724" s="106"/>
      <c r="K724" s="99" t="str">
        <f>IF($J724="","",VLOOKUP($J724,'Bảng tổng hợp'!$C$11:$Q$20000,2,0))</f>
        <v/>
      </c>
      <c r="L724" s="101" t="str">
        <f>IF($J724="","",VLOOKUP($J724,'Bảng tổng hợp'!$C$11:$Q$20000,3,0))</f>
        <v/>
      </c>
      <c r="M724" s="114"/>
      <c r="N724" s="102">
        <f t="shared" si="3"/>
        <v>0</v>
      </c>
      <c r="O724" s="103"/>
      <c r="P724" s="104" t="str">
        <f>IF($J724="","",VLOOKUP($J724,'Bảng tổng hợp'!$C$11:$M$20000,10,0))</f>
        <v/>
      </c>
      <c r="Q724" s="105" t="str">
        <f>IF($J724="","",VLOOKUP($J724,'Bảng tổng hợp'!$C$11:$M$20000,11,0))</f>
        <v/>
      </c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ht="18.75" customHeight="1">
      <c r="A725" s="106"/>
      <c r="B725" s="111"/>
      <c r="C725" s="112"/>
      <c r="D725" s="112"/>
      <c r="E725" s="99" t="str">
        <f t="shared" si="4"/>
        <v/>
      </c>
      <c r="F725" s="99" t="str">
        <f t="shared" si="5"/>
        <v/>
      </c>
      <c r="G725" s="99" t="str">
        <f t="shared" si="6"/>
        <v/>
      </c>
      <c r="H725" s="113"/>
      <c r="I725" s="113"/>
      <c r="J725" s="106"/>
      <c r="K725" s="99" t="str">
        <f>IF($J725="","",VLOOKUP($J725,'Bảng tổng hợp'!$C$11:$Q$20000,2,0))</f>
        <v/>
      </c>
      <c r="L725" s="101" t="str">
        <f>IF($J725="","",VLOOKUP($J725,'Bảng tổng hợp'!$C$11:$Q$20000,3,0))</f>
        <v/>
      </c>
      <c r="M725" s="114"/>
      <c r="N725" s="102">
        <f t="shared" si="3"/>
        <v>0</v>
      </c>
      <c r="O725" s="103"/>
      <c r="P725" s="104" t="str">
        <f>IF($J725="","",VLOOKUP($J725,'Bảng tổng hợp'!$C$11:$M$20000,10,0))</f>
        <v/>
      </c>
      <c r="Q725" s="105" t="str">
        <f>IF($J725="","",VLOOKUP($J725,'Bảng tổng hợp'!$C$11:$M$20000,11,0))</f>
        <v/>
      </c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ht="18.75" customHeight="1">
      <c r="A726" s="106"/>
      <c r="B726" s="111"/>
      <c r="C726" s="112"/>
      <c r="D726" s="112"/>
      <c r="E726" s="99" t="str">
        <f t="shared" si="4"/>
        <v/>
      </c>
      <c r="F726" s="99" t="str">
        <f t="shared" si="5"/>
        <v/>
      </c>
      <c r="G726" s="99" t="str">
        <f t="shared" si="6"/>
        <v/>
      </c>
      <c r="H726" s="113"/>
      <c r="I726" s="113"/>
      <c r="J726" s="106"/>
      <c r="K726" s="99" t="str">
        <f>IF($J726="","",VLOOKUP($J726,'Bảng tổng hợp'!$C$11:$Q$20000,2,0))</f>
        <v/>
      </c>
      <c r="L726" s="101" t="str">
        <f>IF($J726="","",VLOOKUP($J726,'Bảng tổng hợp'!$C$11:$Q$20000,3,0))</f>
        <v/>
      </c>
      <c r="M726" s="114"/>
      <c r="N726" s="102">
        <f t="shared" si="3"/>
        <v>0</v>
      </c>
      <c r="O726" s="103"/>
      <c r="P726" s="104" t="str">
        <f>IF($J726="","",VLOOKUP($J726,'Bảng tổng hợp'!$C$11:$M$20000,10,0))</f>
        <v/>
      </c>
      <c r="Q726" s="105" t="str">
        <f>IF($J726="","",VLOOKUP($J726,'Bảng tổng hợp'!$C$11:$M$20000,11,0))</f>
        <v/>
      </c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ht="18.75" customHeight="1">
      <c r="A727" s="106"/>
      <c r="B727" s="111"/>
      <c r="C727" s="112"/>
      <c r="D727" s="112"/>
      <c r="E727" s="99" t="str">
        <f t="shared" si="4"/>
        <v/>
      </c>
      <c r="F727" s="99" t="str">
        <f t="shared" si="5"/>
        <v/>
      </c>
      <c r="G727" s="99" t="str">
        <f t="shared" si="6"/>
        <v/>
      </c>
      <c r="H727" s="113"/>
      <c r="I727" s="113"/>
      <c r="J727" s="106"/>
      <c r="K727" s="99" t="str">
        <f>IF($J727="","",VLOOKUP($J727,'Bảng tổng hợp'!$C$11:$Q$20000,2,0))</f>
        <v/>
      </c>
      <c r="L727" s="101" t="str">
        <f>IF($J727="","",VLOOKUP($J727,'Bảng tổng hợp'!$C$11:$Q$20000,3,0))</f>
        <v/>
      </c>
      <c r="M727" s="114"/>
      <c r="N727" s="102">
        <f t="shared" si="3"/>
        <v>0</v>
      </c>
      <c r="O727" s="103"/>
      <c r="P727" s="104" t="str">
        <f>IF($J727="","",VLOOKUP($J727,'Bảng tổng hợp'!$C$11:$M$20000,10,0))</f>
        <v/>
      </c>
      <c r="Q727" s="105" t="str">
        <f>IF($J727="","",VLOOKUP($J727,'Bảng tổng hợp'!$C$11:$M$20000,11,0))</f>
        <v/>
      </c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ht="18.75" customHeight="1">
      <c r="A728" s="106"/>
      <c r="B728" s="111"/>
      <c r="C728" s="112"/>
      <c r="D728" s="112"/>
      <c r="E728" s="99" t="str">
        <f t="shared" si="4"/>
        <v/>
      </c>
      <c r="F728" s="99" t="str">
        <f t="shared" si="5"/>
        <v/>
      </c>
      <c r="G728" s="99" t="str">
        <f t="shared" si="6"/>
        <v/>
      </c>
      <c r="H728" s="113"/>
      <c r="I728" s="113"/>
      <c r="J728" s="106"/>
      <c r="K728" s="99" t="str">
        <f>IF($J728="","",VLOOKUP($J728,'Bảng tổng hợp'!$C$11:$Q$20000,2,0))</f>
        <v/>
      </c>
      <c r="L728" s="101" t="str">
        <f>IF($J728="","",VLOOKUP($J728,'Bảng tổng hợp'!$C$11:$Q$20000,3,0))</f>
        <v/>
      </c>
      <c r="M728" s="114"/>
      <c r="N728" s="102">
        <f t="shared" si="3"/>
        <v>0</v>
      </c>
      <c r="O728" s="103"/>
      <c r="P728" s="104" t="str">
        <f>IF($J728="","",VLOOKUP($J728,'Bảng tổng hợp'!$C$11:$M$20000,10,0))</f>
        <v/>
      </c>
      <c r="Q728" s="105" t="str">
        <f>IF($J728="","",VLOOKUP($J728,'Bảng tổng hợp'!$C$11:$M$20000,11,0))</f>
        <v/>
      </c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ht="18.75" customHeight="1">
      <c r="A729" s="106"/>
      <c r="B729" s="111"/>
      <c r="C729" s="112"/>
      <c r="D729" s="112"/>
      <c r="E729" s="99" t="str">
        <f t="shared" si="4"/>
        <v/>
      </c>
      <c r="F729" s="99" t="str">
        <f t="shared" si="5"/>
        <v/>
      </c>
      <c r="G729" s="99" t="str">
        <f t="shared" si="6"/>
        <v/>
      </c>
      <c r="H729" s="113"/>
      <c r="I729" s="113"/>
      <c r="J729" s="106"/>
      <c r="K729" s="99" t="str">
        <f>IF($J729="","",VLOOKUP($J729,'Bảng tổng hợp'!$C$11:$Q$20000,2,0))</f>
        <v/>
      </c>
      <c r="L729" s="101" t="str">
        <f>IF($J729="","",VLOOKUP($J729,'Bảng tổng hợp'!$C$11:$Q$20000,3,0))</f>
        <v/>
      </c>
      <c r="M729" s="114"/>
      <c r="N729" s="102">
        <f t="shared" si="3"/>
        <v>0</v>
      </c>
      <c r="O729" s="103"/>
      <c r="P729" s="104" t="str">
        <f>IF($J729="","",VLOOKUP($J729,'Bảng tổng hợp'!$C$11:$M$20000,10,0))</f>
        <v/>
      </c>
      <c r="Q729" s="105" t="str">
        <f>IF($J729="","",VLOOKUP($J729,'Bảng tổng hợp'!$C$11:$M$20000,11,0))</f>
        <v/>
      </c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ht="18.75" customHeight="1">
      <c r="A730" s="106"/>
      <c r="B730" s="111"/>
      <c r="C730" s="112"/>
      <c r="D730" s="112"/>
      <c r="E730" s="99" t="str">
        <f t="shared" si="4"/>
        <v/>
      </c>
      <c r="F730" s="99" t="str">
        <f t="shared" si="5"/>
        <v/>
      </c>
      <c r="G730" s="99" t="str">
        <f t="shared" si="6"/>
        <v/>
      </c>
      <c r="H730" s="113"/>
      <c r="I730" s="113"/>
      <c r="J730" s="106"/>
      <c r="K730" s="99" t="str">
        <f>IF($J730="","",VLOOKUP($J730,'Bảng tổng hợp'!$C$11:$Q$20000,2,0))</f>
        <v/>
      </c>
      <c r="L730" s="101" t="str">
        <f>IF($J730="","",VLOOKUP($J730,'Bảng tổng hợp'!$C$11:$Q$20000,3,0))</f>
        <v/>
      </c>
      <c r="M730" s="114"/>
      <c r="N730" s="102">
        <f t="shared" si="3"/>
        <v>0</v>
      </c>
      <c r="O730" s="103"/>
      <c r="P730" s="104" t="str">
        <f>IF($J730="","",VLOOKUP($J730,'Bảng tổng hợp'!$C$11:$M$20000,10,0))</f>
        <v/>
      </c>
      <c r="Q730" s="105" t="str">
        <f>IF($J730="","",VLOOKUP($J730,'Bảng tổng hợp'!$C$11:$M$20000,11,0))</f>
        <v/>
      </c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ht="18.75" customHeight="1">
      <c r="A731" s="106"/>
      <c r="B731" s="111"/>
      <c r="C731" s="112"/>
      <c r="D731" s="112"/>
      <c r="E731" s="99" t="str">
        <f t="shared" si="4"/>
        <v/>
      </c>
      <c r="F731" s="99" t="str">
        <f t="shared" si="5"/>
        <v/>
      </c>
      <c r="G731" s="99" t="str">
        <f t="shared" si="6"/>
        <v/>
      </c>
      <c r="H731" s="113"/>
      <c r="I731" s="113"/>
      <c r="J731" s="106"/>
      <c r="K731" s="99" t="str">
        <f>IF($J731="","",VLOOKUP($J731,'Bảng tổng hợp'!$C$11:$Q$20000,2,0))</f>
        <v/>
      </c>
      <c r="L731" s="101" t="str">
        <f>IF($J731="","",VLOOKUP($J731,'Bảng tổng hợp'!$C$11:$Q$20000,3,0))</f>
        <v/>
      </c>
      <c r="M731" s="114"/>
      <c r="N731" s="102">
        <f t="shared" si="3"/>
        <v>0</v>
      </c>
      <c r="O731" s="103"/>
      <c r="P731" s="104" t="str">
        <f>IF($J731="","",VLOOKUP($J731,'Bảng tổng hợp'!$C$11:$M$20000,10,0))</f>
        <v/>
      </c>
      <c r="Q731" s="105" t="str">
        <f>IF($J731="","",VLOOKUP($J731,'Bảng tổng hợp'!$C$11:$M$20000,11,0))</f>
        <v/>
      </c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ht="18.75" customHeight="1">
      <c r="A732" s="106"/>
      <c r="B732" s="111"/>
      <c r="C732" s="112"/>
      <c r="D732" s="112"/>
      <c r="E732" s="99" t="str">
        <f t="shared" si="4"/>
        <v/>
      </c>
      <c r="F732" s="99" t="str">
        <f t="shared" si="5"/>
        <v/>
      </c>
      <c r="G732" s="99" t="str">
        <f t="shared" si="6"/>
        <v/>
      </c>
      <c r="H732" s="113"/>
      <c r="I732" s="113"/>
      <c r="J732" s="106"/>
      <c r="K732" s="99" t="str">
        <f>IF($J732="","",VLOOKUP($J732,'Bảng tổng hợp'!$C$11:$Q$20000,2,0))</f>
        <v/>
      </c>
      <c r="L732" s="101" t="str">
        <f>IF($J732="","",VLOOKUP($J732,'Bảng tổng hợp'!$C$11:$Q$20000,3,0))</f>
        <v/>
      </c>
      <c r="M732" s="114"/>
      <c r="N732" s="102">
        <f t="shared" si="3"/>
        <v>0</v>
      </c>
      <c r="O732" s="103"/>
      <c r="P732" s="104" t="str">
        <f>IF($J732="","",VLOOKUP($J732,'Bảng tổng hợp'!$C$11:$M$20000,10,0))</f>
        <v/>
      </c>
      <c r="Q732" s="105" t="str">
        <f>IF($J732="","",VLOOKUP($J732,'Bảng tổng hợp'!$C$11:$M$20000,11,0))</f>
        <v/>
      </c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ht="18.75" customHeight="1">
      <c r="A733" s="106"/>
      <c r="B733" s="111"/>
      <c r="C733" s="112"/>
      <c r="D733" s="112"/>
      <c r="E733" s="99" t="str">
        <f t="shared" si="4"/>
        <v/>
      </c>
      <c r="F733" s="99" t="str">
        <f t="shared" si="5"/>
        <v/>
      </c>
      <c r="G733" s="99" t="str">
        <f t="shared" si="6"/>
        <v/>
      </c>
      <c r="H733" s="113"/>
      <c r="I733" s="113"/>
      <c r="J733" s="106"/>
      <c r="K733" s="99" t="str">
        <f>IF($J733="","",VLOOKUP($J733,'Bảng tổng hợp'!$C$11:$Q$20000,2,0))</f>
        <v/>
      </c>
      <c r="L733" s="101" t="str">
        <f>IF($J733="","",VLOOKUP($J733,'Bảng tổng hợp'!$C$11:$Q$20000,3,0))</f>
        <v/>
      </c>
      <c r="M733" s="114"/>
      <c r="N733" s="102">
        <f t="shared" si="3"/>
        <v>0</v>
      </c>
      <c r="O733" s="103"/>
      <c r="P733" s="104" t="str">
        <f>IF($J733="","",VLOOKUP($J733,'Bảng tổng hợp'!$C$11:$M$20000,10,0))</f>
        <v/>
      </c>
      <c r="Q733" s="105" t="str">
        <f>IF($J733="","",VLOOKUP($J733,'Bảng tổng hợp'!$C$11:$M$20000,11,0))</f>
        <v/>
      </c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ht="18.75" customHeight="1">
      <c r="A734" s="106"/>
      <c r="B734" s="111"/>
      <c r="C734" s="112"/>
      <c r="D734" s="112"/>
      <c r="E734" s="99" t="str">
        <f t="shared" si="4"/>
        <v/>
      </c>
      <c r="F734" s="99" t="str">
        <f t="shared" si="5"/>
        <v/>
      </c>
      <c r="G734" s="99" t="str">
        <f t="shared" si="6"/>
        <v/>
      </c>
      <c r="H734" s="113"/>
      <c r="I734" s="113"/>
      <c r="J734" s="106"/>
      <c r="K734" s="99" t="str">
        <f>IF($J734="","",VLOOKUP($J734,'Bảng tổng hợp'!$C$11:$Q$20000,2,0))</f>
        <v/>
      </c>
      <c r="L734" s="101" t="str">
        <f>IF($J734="","",VLOOKUP($J734,'Bảng tổng hợp'!$C$11:$Q$20000,3,0))</f>
        <v/>
      </c>
      <c r="M734" s="114"/>
      <c r="N734" s="102">
        <f t="shared" si="3"/>
        <v>0</v>
      </c>
      <c r="O734" s="103"/>
      <c r="P734" s="104" t="str">
        <f>IF($J734="","",VLOOKUP($J734,'Bảng tổng hợp'!$C$11:$M$20000,10,0))</f>
        <v/>
      </c>
      <c r="Q734" s="105" t="str">
        <f>IF($J734="","",VLOOKUP($J734,'Bảng tổng hợp'!$C$11:$M$20000,11,0))</f>
        <v/>
      </c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ht="18.75" customHeight="1">
      <c r="A735" s="106"/>
      <c r="B735" s="111"/>
      <c r="C735" s="112"/>
      <c r="D735" s="112"/>
      <c r="E735" s="99" t="str">
        <f t="shared" si="4"/>
        <v/>
      </c>
      <c r="F735" s="99" t="str">
        <f t="shared" si="5"/>
        <v/>
      </c>
      <c r="G735" s="99" t="str">
        <f t="shared" si="6"/>
        <v/>
      </c>
      <c r="H735" s="113"/>
      <c r="I735" s="113"/>
      <c r="J735" s="106"/>
      <c r="K735" s="99" t="str">
        <f>IF($J735="","",VLOOKUP($J735,'Bảng tổng hợp'!$C$11:$Q$20000,2,0))</f>
        <v/>
      </c>
      <c r="L735" s="101" t="str">
        <f>IF($J735="","",VLOOKUP($J735,'Bảng tổng hợp'!$C$11:$Q$20000,3,0))</f>
        <v/>
      </c>
      <c r="M735" s="114"/>
      <c r="N735" s="102">
        <f t="shared" si="3"/>
        <v>0</v>
      </c>
      <c r="O735" s="103"/>
      <c r="P735" s="104" t="str">
        <f>IF($J735="","",VLOOKUP($J735,'Bảng tổng hợp'!$C$11:$M$20000,10,0))</f>
        <v/>
      </c>
      <c r="Q735" s="105" t="str">
        <f>IF($J735="","",VLOOKUP($J735,'Bảng tổng hợp'!$C$11:$M$20000,11,0))</f>
        <v/>
      </c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ht="18.75" customHeight="1">
      <c r="A736" s="106"/>
      <c r="B736" s="111"/>
      <c r="C736" s="112"/>
      <c r="D736" s="112"/>
      <c r="E736" s="99" t="str">
        <f t="shared" si="4"/>
        <v/>
      </c>
      <c r="F736" s="99" t="str">
        <f t="shared" si="5"/>
        <v/>
      </c>
      <c r="G736" s="99" t="str">
        <f t="shared" si="6"/>
        <v/>
      </c>
      <c r="H736" s="113"/>
      <c r="I736" s="113"/>
      <c r="J736" s="106"/>
      <c r="K736" s="99" t="str">
        <f>IF($J736="","",VLOOKUP($J736,'Bảng tổng hợp'!$C$11:$Q$20000,2,0))</f>
        <v/>
      </c>
      <c r="L736" s="101" t="str">
        <f>IF($J736="","",VLOOKUP($J736,'Bảng tổng hợp'!$C$11:$Q$20000,3,0))</f>
        <v/>
      </c>
      <c r="M736" s="114"/>
      <c r="N736" s="102">
        <f t="shared" si="3"/>
        <v>0</v>
      </c>
      <c r="O736" s="103"/>
      <c r="P736" s="104" t="str">
        <f>IF($J736="","",VLOOKUP($J736,'Bảng tổng hợp'!$C$11:$M$20000,10,0))</f>
        <v/>
      </c>
      <c r="Q736" s="105" t="str">
        <f>IF($J736="","",VLOOKUP($J736,'Bảng tổng hợp'!$C$11:$M$20000,11,0))</f>
        <v/>
      </c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ht="18.75" customHeight="1">
      <c r="A737" s="106"/>
      <c r="B737" s="111"/>
      <c r="C737" s="112"/>
      <c r="D737" s="112"/>
      <c r="E737" s="99" t="str">
        <f t="shared" si="4"/>
        <v/>
      </c>
      <c r="F737" s="99" t="str">
        <f t="shared" si="5"/>
        <v/>
      </c>
      <c r="G737" s="99" t="str">
        <f t="shared" si="6"/>
        <v/>
      </c>
      <c r="H737" s="113"/>
      <c r="I737" s="113"/>
      <c r="J737" s="106"/>
      <c r="K737" s="99" t="str">
        <f>IF($J737="","",VLOOKUP($J737,'Bảng tổng hợp'!$C$11:$Q$20000,2,0))</f>
        <v/>
      </c>
      <c r="L737" s="101" t="str">
        <f>IF($J737="","",VLOOKUP($J737,'Bảng tổng hợp'!$C$11:$Q$20000,3,0))</f>
        <v/>
      </c>
      <c r="M737" s="114"/>
      <c r="N737" s="102">
        <f t="shared" si="3"/>
        <v>0</v>
      </c>
      <c r="O737" s="103"/>
      <c r="P737" s="104" t="str">
        <f>IF($J737="","",VLOOKUP($J737,'Bảng tổng hợp'!$C$11:$M$20000,10,0))</f>
        <v/>
      </c>
      <c r="Q737" s="105" t="str">
        <f>IF($J737="","",VLOOKUP($J737,'Bảng tổng hợp'!$C$11:$M$20000,11,0))</f>
        <v/>
      </c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ht="18.75" customHeight="1">
      <c r="A738" s="106"/>
      <c r="B738" s="111"/>
      <c r="C738" s="112"/>
      <c r="D738" s="112"/>
      <c r="E738" s="99" t="str">
        <f t="shared" si="4"/>
        <v/>
      </c>
      <c r="F738" s="99" t="str">
        <f t="shared" si="5"/>
        <v/>
      </c>
      <c r="G738" s="99" t="str">
        <f t="shared" si="6"/>
        <v/>
      </c>
      <c r="H738" s="113"/>
      <c r="I738" s="113"/>
      <c r="J738" s="106"/>
      <c r="K738" s="99" t="str">
        <f>IF($J738="","",VLOOKUP($J738,'Bảng tổng hợp'!$C$11:$Q$20000,2,0))</f>
        <v/>
      </c>
      <c r="L738" s="101" t="str">
        <f>IF($J738="","",VLOOKUP($J738,'Bảng tổng hợp'!$C$11:$Q$20000,3,0))</f>
        <v/>
      </c>
      <c r="M738" s="114"/>
      <c r="N738" s="102">
        <f t="shared" si="3"/>
        <v>0</v>
      </c>
      <c r="O738" s="103"/>
      <c r="P738" s="104" t="str">
        <f>IF($J738="","",VLOOKUP($J738,'Bảng tổng hợp'!$C$11:$M$20000,10,0))</f>
        <v/>
      </c>
      <c r="Q738" s="105" t="str">
        <f>IF($J738="","",VLOOKUP($J738,'Bảng tổng hợp'!$C$11:$M$20000,11,0))</f>
        <v/>
      </c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ht="18.75" customHeight="1">
      <c r="A739" s="106"/>
      <c r="B739" s="111"/>
      <c r="C739" s="112"/>
      <c r="D739" s="112"/>
      <c r="E739" s="99" t="str">
        <f t="shared" si="4"/>
        <v/>
      </c>
      <c r="F739" s="99" t="str">
        <f t="shared" si="5"/>
        <v/>
      </c>
      <c r="G739" s="99" t="str">
        <f t="shared" si="6"/>
        <v/>
      </c>
      <c r="H739" s="113"/>
      <c r="I739" s="113"/>
      <c r="J739" s="106"/>
      <c r="K739" s="99" t="str">
        <f>IF($J739="","",VLOOKUP($J739,'Bảng tổng hợp'!$C$11:$Q$20000,2,0))</f>
        <v/>
      </c>
      <c r="L739" s="101" t="str">
        <f>IF($J739="","",VLOOKUP($J739,'Bảng tổng hợp'!$C$11:$Q$20000,3,0))</f>
        <v/>
      </c>
      <c r="M739" s="114"/>
      <c r="N739" s="102">
        <f t="shared" si="3"/>
        <v>0</v>
      </c>
      <c r="O739" s="103"/>
      <c r="P739" s="104" t="str">
        <f>IF($J739="","",VLOOKUP($J739,'Bảng tổng hợp'!$C$11:$M$20000,10,0))</f>
        <v/>
      </c>
      <c r="Q739" s="105" t="str">
        <f>IF($J739="","",VLOOKUP($J739,'Bảng tổng hợp'!$C$11:$M$20000,11,0))</f>
        <v/>
      </c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ht="18.75" customHeight="1">
      <c r="A740" s="106"/>
      <c r="B740" s="111"/>
      <c r="C740" s="112"/>
      <c r="D740" s="112"/>
      <c r="E740" s="99" t="str">
        <f t="shared" si="4"/>
        <v/>
      </c>
      <c r="F740" s="99" t="str">
        <f t="shared" si="5"/>
        <v/>
      </c>
      <c r="G740" s="99" t="str">
        <f t="shared" si="6"/>
        <v/>
      </c>
      <c r="H740" s="113"/>
      <c r="I740" s="113"/>
      <c r="J740" s="106"/>
      <c r="K740" s="99" t="str">
        <f>IF($J740="","",VLOOKUP($J740,'Bảng tổng hợp'!$C$11:$Q$20000,2,0))</f>
        <v/>
      </c>
      <c r="L740" s="101" t="str">
        <f>IF($J740="","",VLOOKUP($J740,'Bảng tổng hợp'!$C$11:$Q$20000,3,0))</f>
        <v/>
      </c>
      <c r="M740" s="114"/>
      <c r="N740" s="102">
        <f t="shared" si="3"/>
        <v>0</v>
      </c>
      <c r="O740" s="103"/>
      <c r="P740" s="104" t="str">
        <f>IF($J740="","",VLOOKUP($J740,'Bảng tổng hợp'!$C$11:$M$20000,10,0))</f>
        <v/>
      </c>
      <c r="Q740" s="105" t="str">
        <f>IF($J740="","",VLOOKUP($J740,'Bảng tổng hợp'!$C$11:$M$20000,11,0))</f>
        <v/>
      </c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ht="18.75" customHeight="1">
      <c r="A741" s="106"/>
      <c r="B741" s="111"/>
      <c r="C741" s="112"/>
      <c r="D741" s="112"/>
      <c r="E741" s="99" t="str">
        <f t="shared" si="4"/>
        <v/>
      </c>
      <c r="F741" s="99" t="str">
        <f t="shared" si="5"/>
        <v/>
      </c>
      <c r="G741" s="99" t="str">
        <f t="shared" si="6"/>
        <v/>
      </c>
      <c r="H741" s="113"/>
      <c r="I741" s="113"/>
      <c r="J741" s="106"/>
      <c r="K741" s="99" t="str">
        <f>IF($J741="","",VLOOKUP($J741,'Bảng tổng hợp'!$C$11:$Q$20000,2,0))</f>
        <v/>
      </c>
      <c r="L741" s="101" t="str">
        <f>IF($J741="","",VLOOKUP($J741,'Bảng tổng hợp'!$C$11:$Q$20000,3,0))</f>
        <v/>
      </c>
      <c r="M741" s="114"/>
      <c r="N741" s="102">
        <f t="shared" si="3"/>
        <v>0</v>
      </c>
      <c r="O741" s="103"/>
      <c r="P741" s="104" t="str">
        <f>IF($J741="","",VLOOKUP($J741,'Bảng tổng hợp'!$C$11:$M$20000,10,0))</f>
        <v/>
      </c>
      <c r="Q741" s="105" t="str">
        <f>IF($J741="","",VLOOKUP($J741,'Bảng tổng hợp'!$C$11:$M$20000,11,0))</f>
        <v/>
      </c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ht="18.75" customHeight="1">
      <c r="A742" s="106"/>
      <c r="B742" s="111"/>
      <c r="C742" s="112"/>
      <c r="D742" s="112"/>
      <c r="E742" s="99" t="str">
        <f t="shared" si="4"/>
        <v/>
      </c>
      <c r="F742" s="99" t="str">
        <f t="shared" si="5"/>
        <v/>
      </c>
      <c r="G742" s="99" t="str">
        <f t="shared" si="6"/>
        <v/>
      </c>
      <c r="H742" s="113"/>
      <c r="I742" s="113"/>
      <c r="J742" s="106"/>
      <c r="K742" s="99" t="str">
        <f>IF($J742="","",VLOOKUP($J742,'Bảng tổng hợp'!$C$11:$Q$20000,2,0))</f>
        <v/>
      </c>
      <c r="L742" s="101" t="str">
        <f>IF($J742="","",VLOOKUP($J742,'Bảng tổng hợp'!$C$11:$Q$20000,3,0))</f>
        <v/>
      </c>
      <c r="M742" s="114"/>
      <c r="N742" s="102">
        <f t="shared" si="3"/>
        <v>0</v>
      </c>
      <c r="O742" s="103"/>
      <c r="P742" s="104" t="str">
        <f>IF($J742="","",VLOOKUP($J742,'Bảng tổng hợp'!$C$11:$M$20000,10,0))</f>
        <v/>
      </c>
      <c r="Q742" s="105" t="str">
        <f>IF($J742="","",VLOOKUP($J742,'Bảng tổng hợp'!$C$11:$M$20000,11,0))</f>
        <v/>
      </c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ht="18.75" customHeight="1">
      <c r="A743" s="106"/>
      <c r="B743" s="111"/>
      <c r="C743" s="112"/>
      <c r="D743" s="112"/>
      <c r="E743" s="99" t="str">
        <f t="shared" si="4"/>
        <v/>
      </c>
      <c r="F743" s="99" t="str">
        <f t="shared" si="5"/>
        <v/>
      </c>
      <c r="G743" s="99" t="str">
        <f t="shared" si="6"/>
        <v/>
      </c>
      <c r="H743" s="113"/>
      <c r="I743" s="113"/>
      <c r="J743" s="106"/>
      <c r="K743" s="99" t="str">
        <f>IF($J743="","",VLOOKUP($J743,'Bảng tổng hợp'!$C$11:$Q$20000,2,0))</f>
        <v/>
      </c>
      <c r="L743" s="101" t="str">
        <f>IF($J743="","",VLOOKUP($J743,'Bảng tổng hợp'!$C$11:$Q$20000,3,0))</f>
        <v/>
      </c>
      <c r="M743" s="114"/>
      <c r="N743" s="102">
        <f t="shared" si="3"/>
        <v>0</v>
      </c>
      <c r="O743" s="103"/>
      <c r="P743" s="104" t="str">
        <f>IF($J743="","",VLOOKUP($J743,'Bảng tổng hợp'!$C$11:$M$20000,10,0))</f>
        <v/>
      </c>
      <c r="Q743" s="105" t="str">
        <f>IF($J743="","",VLOOKUP($J743,'Bảng tổng hợp'!$C$11:$M$20000,11,0))</f>
        <v/>
      </c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ht="18.75" customHeight="1">
      <c r="A744" s="106"/>
      <c r="B744" s="111"/>
      <c r="C744" s="112"/>
      <c r="D744" s="112"/>
      <c r="E744" s="99" t="str">
        <f t="shared" si="4"/>
        <v/>
      </c>
      <c r="F744" s="99" t="str">
        <f t="shared" si="5"/>
        <v/>
      </c>
      <c r="G744" s="99" t="str">
        <f t="shared" si="6"/>
        <v/>
      </c>
      <c r="H744" s="113"/>
      <c r="I744" s="113"/>
      <c r="J744" s="106"/>
      <c r="K744" s="99" t="str">
        <f>IF($J744="","",VLOOKUP($J744,'Bảng tổng hợp'!$C$11:$Q$20000,2,0))</f>
        <v/>
      </c>
      <c r="L744" s="101" t="str">
        <f>IF($J744="","",VLOOKUP($J744,'Bảng tổng hợp'!$C$11:$Q$20000,3,0))</f>
        <v/>
      </c>
      <c r="M744" s="114"/>
      <c r="N744" s="102">
        <f t="shared" si="3"/>
        <v>0</v>
      </c>
      <c r="O744" s="103"/>
      <c r="P744" s="104" t="str">
        <f>IF($J744="","",VLOOKUP($J744,'Bảng tổng hợp'!$C$11:$M$20000,10,0))</f>
        <v/>
      </c>
      <c r="Q744" s="105" t="str">
        <f>IF($J744="","",VLOOKUP($J744,'Bảng tổng hợp'!$C$11:$M$20000,11,0))</f>
        <v/>
      </c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ht="18.75" customHeight="1">
      <c r="A745" s="106"/>
      <c r="B745" s="111"/>
      <c r="C745" s="112"/>
      <c r="D745" s="112"/>
      <c r="E745" s="99" t="str">
        <f t="shared" si="4"/>
        <v/>
      </c>
      <c r="F745" s="99" t="str">
        <f t="shared" si="5"/>
        <v/>
      </c>
      <c r="G745" s="99" t="str">
        <f t="shared" si="6"/>
        <v/>
      </c>
      <c r="H745" s="113"/>
      <c r="I745" s="113"/>
      <c r="J745" s="106"/>
      <c r="K745" s="99" t="str">
        <f>IF($J745="","",VLOOKUP($J745,'Bảng tổng hợp'!$C$11:$Q$20000,2,0))</f>
        <v/>
      </c>
      <c r="L745" s="101" t="str">
        <f>IF($J745="","",VLOOKUP($J745,'Bảng tổng hợp'!$C$11:$Q$20000,3,0))</f>
        <v/>
      </c>
      <c r="M745" s="114"/>
      <c r="N745" s="102">
        <f t="shared" si="3"/>
        <v>0</v>
      </c>
      <c r="O745" s="103"/>
      <c r="P745" s="104" t="str">
        <f>IF($J745="","",VLOOKUP($J745,'Bảng tổng hợp'!$C$11:$M$20000,10,0))</f>
        <v/>
      </c>
      <c r="Q745" s="105" t="str">
        <f>IF($J745="","",VLOOKUP($J745,'Bảng tổng hợp'!$C$11:$M$20000,11,0))</f>
        <v/>
      </c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ht="18.75" customHeight="1">
      <c r="A746" s="106"/>
      <c r="B746" s="111"/>
      <c r="C746" s="112"/>
      <c r="D746" s="112"/>
      <c r="E746" s="99" t="str">
        <f t="shared" si="4"/>
        <v/>
      </c>
      <c r="F746" s="99" t="str">
        <f t="shared" si="5"/>
        <v/>
      </c>
      <c r="G746" s="99" t="str">
        <f t="shared" si="6"/>
        <v/>
      </c>
      <c r="H746" s="113"/>
      <c r="I746" s="113"/>
      <c r="J746" s="106"/>
      <c r="K746" s="99" t="str">
        <f>IF($J746="","",VLOOKUP($J746,'Bảng tổng hợp'!$C$11:$Q$20000,2,0))</f>
        <v/>
      </c>
      <c r="L746" s="101" t="str">
        <f>IF($J746="","",VLOOKUP($J746,'Bảng tổng hợp'!$C$11:$Q$20000,3,0))</f>
        <v/>
      </c>
      <c r="M746" s="114"/>
      <c r="N746" s="102">
        <f t="shared" si="3"/>
        <v>0</v>
      </c>
      <c r="O746" s="103"/>
      <c r="P746" s="104" t="str">
        <f>IF($J746="","",VLOOKUP($J746,'Bảng tổng hợp'!$C$11:$M$20000,10,0))</f>
        <v/>
      </c>
      <c r="Q746" s="105" t="str">
        <f>IF($J746="","",VLOOKUP($J746,'Bảng tổng hợp'!$C$11:$M$20000,11,0))</f>
        <v/>
      </c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ht="18.75" customHeight="1">
      <c r="A747" s="106"/>
      <c r="B747" s="111"/>
      <c r="C747" s="112"/>
      <c r="D747" s="112"/>
      <c r="E747" s="99" t="str">
        <f t="shared" si="4"/>
        <v/>
      </c>
      <c r="F747" s="99" t="str">
        <f t="shared" si="5"/>
        <v/>
      </c>
      <c r="G747" s="99" t="str">
        <f t="shared" si="6"/>
        <v/>
      </c>
      <c r="H747" s="113"/>
      <c r="I747" s="113"/>
      <c r="J747" s="106"/>
      <c r="K747" s="99" t="str">
        <f>IF($J747="","",VLOOKUP($J747,'Bảng tổng hợp'!$C$11:$Q$20000,2,0))</f>
        <v/>
      </c>
      <c r="L747" s="101" t="str">
        <f>IF($J747="","",VLOOKUP($J747,'Bảng tổng hợp'!$C$11:$Q$20000,3,0))</f>
        <v/>
      </c>
      <c r="M747" s="114"/>
      <c r="N747" s="102">
        <f t="shared" si="3"/>
        <v>0</v>
      </c>
      <c r="O747" s="103"/>
      <c r="P747" s="104" t="str">
        <f>IF($J747="","",VLOOKUP($J747,'Bảng tổng hợp'!$C$11:$M$20000,10,0))</f>
        <v/>
      </c>
      <c r="Q747" s="105" t="str">
        <f>IF($J747="","",VLOOKUP($J747,'Bảng tổng hợp'!$C$11:$M$20000,11,0))</f>
        <v/>
      </c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ht="18.75" customHeight="1">
      <c r="A748" s="106"/>
      <c r="B748" s="111"/>
      <c r="C748" s="112"/>
      <c r="D748" s="112"/>
      <c r="E748" s="99" t="str">
        <f t="shared" si="4"/>
        <v/>
      </c>
      <c r="F748" s="99" t="str">
        <f t="shared" si="5"/>
        <v/>
      </c>
      <c r="G748" s="99" t="str">
        <f t="shared" si="6"/>
        <v/>
      </c>
      <c r="H748" s="113"/>
      <c r="I748" s="113"/>
      <c r="J748" s="106"/>
      <c r="K748" s="99" t="str">
        <f>IF($J748="","",VLOOKUP($J748,'Bảng tổng hợp'!$C$11:$Q$20000,2,0))</f>
        <v/>
      </c>
      <c r="L748" s="101" t="str">
        <f>IF($J748="","",VLOOKUP($J748,'Bảng tổng hợp'!$C$11:$Q$20000,3,0))</f>
        <v/>
      </c>
      <c r="M748" s="114"/>
      <c r="N748" s="102">
        <f t="shared" si="3"/>
        <v>0</v>
      </c>
      <c r="O748" s="103"/>
      <c r="P748" s="104" t="str">
        <f>IF($J748="","",VLOOKUP($J748,'Bảng tổng hợp'!$C$11:$M$20000,10,0))</f>
        <v/>
      </c>
      <c r="Q748" s="105" t="str">
        <f>IF($J748="","",VLOOKUP($J748,'Bảng tổng hợp'!$C$11:$M$20000,11,0))</f>
        <v/>
      </c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ht="18.75" customHeight="1">
      <c r="A749" s="106"/>
      <c r="B749" s="111"/>
      <c r="C749" s="112"/>
      <c r="D749" s="112"/>
      <c r="E749" s="99" t="str">
        <f t="shared" si="4"/>
        <v/>
      </c>
      <c r="F749" s="99" t="str">
        <f t="shared" si="5"/>
        <v/>
      </c>
      <c r="G749" s="99" t="str">
        <f t="shared" si="6"/>
        <v/>
      </c>
      <c r="H749" s="113"/>
      <c r="I749" s="113"/>
      <c r="J749" s="106"/>
      <c r="K749" s="99" t="str">
        <f>IF($J749="","",VLOOKUP($J749,'Bảng tổng hợp'!$C$11:$Q$20000,2,0))</f>
        <v/>
      </c>
      <c r="L749" s="101" t="str">
        <f>IF($J749="","",VLOOKUP($J749,'Bảng tổng hợp'!$C$11:$Q$20000,3,0))</f>
        <v/>
      </c>
      <c r="M749" s="114"/>
      <c r="N749" s="102">
        <f t="shared" si="3"/>
        <v>0</v>
      </c>
      <c r="O749" s="103"/>
      <c r="P749" s="104" t="str">
        <f>IF($J749="","",VLOOKUP($J749,'Bảng tổng hợp'!$C$11:$M$20000,10,0))</f>
        <v/>
      </c>
      <c r="Q749" s="105" t="str">
        <f>IF($J749="","",VLOOKUP($J749,'Bảng tổng hợp'!$C$11:$M$20000,11,0))</f>
        <v/>
      </c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ht="18.75" customHeight="1">
      <c r="A750" s="106"/>
      <c r="B750" s="111"/>
      <c r="C750" s="112"/>
      <c r="D750" s="112"/>
      <c r="E750" s="99" t="str">
        <f t="shared" si="4"/>
        <v/>
      </c>
      <c r="F750" s="99" t="str">
        <f t="shared" si="5"/>
        <v/>
      </c>
      <c r="G750" s="99" t="str">
        <f t="shared" si="6"/>
        <v/>
      </c>
      <c r="H750" s="113"/>
      <c r="I750" s="113"/>
      <c r="J750" s="106"/>
      <c r="K750" s="99" t="str">
        <f>IF($J750="","",VLOOKUP($J750,'Bảng tổng hợp'!$C$11:$Q$20000,2,0))</f>
        <v/>
      </c>
      <c r="L750" s="101" t="str">
        <f>IF($J750="","",VLOOKUP($J750,'Bảng tổng hợp'!$C$11:$Q$20000,3,0))</f>
        <v/>
      </c>
      <c r="M750" s="114"/>
      <c r="N750" s="102">
        <f t="shared" si="3"/>
        <v>0</v>
      </c>
      <c r="O750" s="103"/>
      <c r="P750" s="104" t="str">
        <f>IF($J750="","",VLOOKUP($J750,'Bảng tổng hợp'!$C$11:$M$20000,10,0))</f>
        <v/>
      </c>
      <c r="Q750" s="105" t="str">
        <f>IF($J750="","",VLOOKUP($J750,'Bảng tổng hợp'!$C$11:$M$20000,11,0))</f>
        <v/>
      </c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ht="18.75" customHeight="1">
      <c r="A751" s="106"/>
      <c r="B751" s="111"/>
      <c r="C751" s="112"/>
      <c r="D751" s="112"/>
      <c r="E751" s="99" t="str">
        <f t="shared" si="4"/>
        <v/>
      </c>
      <c r="F751" s="99" t="str">
        <f t="shared" si="5"/>
        <v/>
      </c>
      <c r="G751" s="99" t="str">
        <f t="shared" si="6"/>
        <v/>
      </c>
      <c r="H751" s="113"/>
      <c r="I751" s="113"/>
      <c r="J751" s="106"/>
      <c r="K751" s="99" t="str">
        <f>IF($J751="","",VLOOKUP($J751,'Bảng tổng hợp'!$C$11:$Q$20000,2,0))</f>
        <v/>
      </c>
      <c r="L751" s="101" t="str">
        <f>IF($J751="","",VLOOKUP($J751,'Bảng tổng hợp'!$C$11:$Q$20000,3,0))</f>
        <v/>
      </c>
      <c r="M751" s="114"/>
      <c r="N751" s="102">
        <f t="shared" si="3"/>
        <v>0</v>
      </c>
      <c r="O751" s="103"/>
      <c r="P751" s="104" t="str">
        <f>IF($J751="","",VLOOKUP($J751,'Bảng tổng hợp'!$C$11:$M$20000,10,0))</f>
        <v/>
      </c>
      <c r="Q751" s="105" t="str">
        <f>IF($J751="","",VLOOKUP($J751,'Bảng tổng hợp'!$C$11:$M$20000,11,0))</f>
        <v/>
      </c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ht="18.75" customHeight="1">
      <c r="A752" s="106"/>
      <c r="B752" s="111"/>
      <c r="C752" s="112"/>
      <c r="D752" s="112"/>
      <c r="E752" s="99" t="str">
        <f t="shared" si="4"/>
        <v/>
      </c>
      <c r="F752" s="99" t="str">
        <f t="shared" si="5"/>
        <v/>
      </c>
      <c r="G752" s="99" t="str">
        <f t="shared" si="6"/>
        <v/>
      </c>
      <c r="H752" s="113"/>
      <c r="I752" s="113"/>
      <c r="J752" s="106"/>
      <c r="K752" s="99" t="str">
        <f>IF($J752="","",VLOOKUP($J752,'Bảng tổng hợp'!$C$11:$Q$20000,2,0))</f>
        <v/>
      </c>
      <c r="L752" s="101" t="str">
        <f>IF($J752="","",VLOOKUP($J752,'Bảng tổng hợp'!$C$11:$Q$20000,3,0))</f>
        <v/>
      </c>
      <c r="M752" s="114"/>
      <c r="N752" s="102">
        <f t="shared" si="3"/>
        <v>0</v>
      </c>
      <c r="O752" s="103"/>
      <c r="P752" s="104" t="str">
        <f>IF($J752="","",VLOOKUP($J752,'Bảng tổng hợp'!$C$11:$M$20000,10,0))</f>
        <v/>
      </c>
      <c r="Q752" s="105" t="str">
        <f>IF($J752="","",VLOOKUP($J752,'Bảng tổng hợp'!$C$11:$M$20000,11,0))</f>
        <v/>
      </c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ht="18.75" customHeight="1">
      <c r="A753" s="106"/>
      <c r="B753" s="111"/>
      <c r="C753" s="112"/>
      <c r="D753" s="112"/>
      <c r="E753" s="99" t="str">
        <f t="shared" si="4"/>
        <v/>
      </c>
      <c r="F753" s="99" t="str">
        <f t="shared" si="5"/>
        <v/>
      </c>
      <c r="G753" s="99" t="str">
        <f t="shared" si="6"/>
        <v/>
      </c>
      <c r="H753" s="113"/>
      <c r="I753" s="113"/>
      <c r="J753" s="106"/>
      <c r="K753" s="99" t="str">
        <f>IF($J753="","",VLOOKUP($J753,'Bảng tổng hợp'!$C$11:$Q$20000,2,0))</f>
        <v/>
      </c>
      <c r="L753" s="101" t="str">
        <f>IF($J753="","",VLOOKUP($J753,'Bảng tổng hợp'!$C$11:$Q$20000,3,0))</f>
        <v/>
      </c>
      <c r="M753" s="114"/>
      <c r="N753" s="102">
        <f t="shared" si="3"/>
        <v>0</v>
      </c>
      <c r="O753" s="103"/>
      <c r="P753" s="104" t="str">
        <f>IF($J753="","",VLOOKUP($J753,'Bảng tổng hợp'!$C$11:$M$20000,10,0))</f>
        <v/>
      </c>
      <c r="Q753" s="105" t="str">
        <f>IF($J753="","",VLOOKUP($J753,'Bảng tổng hợp'!$C$11:$M$20000,11,0))</f>
        <v/>
      </c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ht="18.75" customHeight="1">
      <c r="A754" s="106"/>
      <c r="B754" s="111"/>
      <c r="C754" s="112"/>
      <c r="D754" s="112"/>
      <c r="E754" s="99" t="str">
        <f t="shared" si="4"/>
        <v/>
      </c>
      <c r="F754" s="99" t="str">
        <f t="shared" si="5"/>
        <v/>
      </c>
      <c r="G754" s="99" t="str">
        <f t="shared" si="6"/>
        <v/>
      </c>
      <c r="H754" s="113"/>
      <c r="I754" s="113"/>
      <c r="J754" s="106"/>
      <c r="K754" s="99" t="str">
        <f>IF($J754="","",VLOOKUP($J754,'Bảng tổng hợp'!$C$11:$Q$20000,2,0))</f>
        <v/>
      </c>
      <c r="L754" s="101" t="str">
        <f>IF($J754="","",VLOOKUP($J754,'Bảng tổng hợp'!$C$11:$Q$20000,3,0))</f>
        <v/>
      </c>
      <c r="M754" s="114"/>
      <c r="N754" s="102">
        <f t="shared" si="3"/>
        <v>0</v>
      </c>
      <c r="O754" s="103"/>
      <c r="P754" s="104" t="str">
        <f>IF($J754="","",VLOOKUP($J754,'Bảng tổng hợp'!$C$11:$M$20000,10,0))</f>
        <v/>
      </c>
      <c r="Q754" s="105" t="str">
        <f>IF($J754="","",VLOOKUP($J754,'Bảng tổng hợp'!$C$11:$M$20000,11,0))</f>
        <v/>
      </c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ht="18.75" customHeight="1">
      <c r="A755" s="106"/>
      <c r="B755" s="111"/>
      <c r="C755" s="112"/>
      <c r="D755" s="112"/>
      <c r="E755" s="99" t="str">
        <f t="shared" si="4"/>
        <v/>
      </c>
      <c r="F755" s="99" t="str">
        <f t="shared" si="5"/>
        <v/>
      </c>
      <c r="G755" s="99" t="str">
        <f t="shared" si="6"/>
        <v/>
      </c>
      <c r="H755" s="113"/>
      <c r="I755" s="113"/>
      <c r="J755" s="106"/>
      <c r="K755" s="99" t="str">
        <f>IF($J755="","",VLOOKUP($J755,'Bảng tổng hợp'!$C$11:$Q$20000,2,0))</f>
        <v/>
      </c>
      <c r="L755" s="101" t="str">
        <f>IF($J755="","",VLOOKUP($J755,'Bảng tổng hợp'!$C$11:$Q$20000,3,0))</f>
        <v/>
      </c>
      <c r="M755" s="114"/>
      <c r="N755" s="102">
        <f t="shared" si="3"/>
        <v>0</v>
      </c>
      <c r="O755" s="103"/>
      <c r="P755" s="104" t="str">
        <f>IF($J755="","",VLOOKUP($J755,'Bảng tổng hợp'!$C$11:$M$20000,10,0))</f>
        <v/>
      </c>
      <c r="Q755" s="105" t="str">
        <f>IF($J755="","",VLOOKUP($J755,'Bảng tổng hợp'!$C$11:$M$20000,11,0))</f>
        <v/>
      </c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ht="18.75" customHeight="1">
      <c r="A756" s="106"/>
      <c r="B756" s="111"/>
      <c r="C756" s="112"/>
      <c r="D756" s="112"/>
      <c r="E756" s="99" t="str">
        <f t="shared" si="4"/>
        <v/>
      </c>
      <c r="F756" s="99" t="str">
        <f t="shared" si="5"/>
        <v/>
      </c>
      <c r="G756" s="99" t="str">
        <f t="shared" si="6"/>
        <v/>
      </c>
      <c r="H756" s="113"/>
      <c r="I756" s="113"/>
      <c r="J756" s="106"/>
      <c r="K756" s="99" t="str">
        <f>IF($J756="","",VLOOKUP($J756,'Bảng tổng hợp'!$C$11:$Q$20000,2,0))</f>
        <v/>
      </c>
      <c r="L756" s="101" t="str">
        <f>IF($J756="","",VLOOKUP($J756,'Bảng tổng hợp'!$C$11:$Q$20000,3,0))</f>
        <v/>
      </c>
      <c r="M756" s="114"/>
      <c r="N756" s="102">
        <f t="shared" si="3"/>
        <v>0</v>
      </c>
      <c r="O756" s="103"/>
      <c r="P756" s="104" t="str">
        <f>IF($J756="","",VLOOKUP($J756,'Bảng tổng hợp'!$C$11:$M$20000,10,0))</f>
        <v/>
      </c>
      <c r="Q756" s="105" t="str">
        <f>IF($J756="","",VLOOKUP($J756,'Bảng tổng hợp'!$C$11:$M$20000,11,0))</f>
        <v/>
      </c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ht="18.75" customHeight="1">
      <c r="A757" s="106"/>
      <c r="B757" s="111"/>
      <c r="C757" s="112"/>
      <c r="D757" s="112"/>
      <c r="E757" s="99" t="str">
        <f t="shared" si="4"/>
        <v/>
      </c>
      <c r="F757" s="99" t="str">
        <f t="shared" si="5"/>
        <v/>
      </c>
      <c r="G757" s="99" t="str">
        <f t="shared" si="6"/>
        <v/>
      </c>
      <c r="H757" s="113"/>
      <c r="I757" s="113"/>
      <c r="J757" s="106"/>
      <c r="K757" s="99" t="str">
        <f>IF($J757="","",VLOOKUP($J757,'Bảng tổng hợp'!$C$11:$Q$20000,2,0))</f>
        <v/>
      </c>
      <c r="L757" s="101" t="str">
        <f>IF($J757="","",VLOOKUP($J757,'Bảng tổng hợp'!$C$11:$Q$20000,3,0))</f>
        <v/>
      </c>
      <c r="M757" s="114"/>
      <c r="N757" s="102">
        <f t="shared" si="3"/>
        <v>0</v>
      </c>
      <c r="O757" s="103"/>
      <c r="P757" s="104" t="str">
        <f>IF($J757="","",VLOOKUP($J757,'Bảng tổng hợp'!$C$11:$M$20000,10,0))</f>
        <v/>
      </c>
      <c r="Q757" s="105" t="str">
        <f>IF($J757="","",VLOOKUP($J757,'Bảng tổng hợp'!$C$11:$M$20000,11,0))</f>
        <v/>
      </c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ht="18.75" customHeight="1">
      <c r="A758" s="106"/>
      <c r="B758" s="111"/>
      <c r="C758" s="112"/>
      <c r="D758" s="112"/>
      <c r="E758" s="99" t="str">
        <f t="shared" si="4"/>
        <v/>
      </c>
      <c r="F758" s="99" t="str">
        <f t="shared" si="5"/>
        <v/>
      </c>
      <c r="G758" s="99" t="str">
        <f t="shared" si="6"/>
        <v/>
      </c>
      <c r="H758" s="113"/>
      <c r="I758" s="113"/>
      <c r="J758" s="106"/>
      <c r="K758" s="99" t="str">
        <f>IF($J758="","",VLOOKUP($J758,'Bảng tổng hợp'!$C$11:$Q$20000,2,0))</f>
        <v/>
      </c>
      <c r="L758" s="101" t="str">
        <f>IF($J758="","",VLOOKUP($J758,'Bảng tổng hợp'!$C$11:$Q$20000,3,0))</f>
        <v/>
      </c>
      <c r="M758" s="114"/>
      <c r="N758" s="102">
        <f t="shared" si="3"/>
        <v>0</v>
      </c>
      <c r="O758" s="103"/>
      <c r="P758" s="104" t="str">
        <f>IF($J758="","",VLOOKUP($J758,'Bảng tổng hợp'!$C$11:$M$20000,10,0))</f>
        <v/>
      </c>
      <c r="Q758" s="105" t="str">
        <f>IF($J758="","",VLOOKUP($J758,'Bảng tổng hợp'!$C$11:$M$20000,11,0))</f>
        <v/>
      </c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ht="18.75" customHeight="1">
      <c r="A759" s="106"/>
      <c r="B759" s="111"/>
      <c r="C759" s="112"/>
      <c r="D759" s="112"/>
      <c r="E759" s="99" t="str">
        <f t="shared" si="4"/>
        <v/>
      </c>
      <c r="F759" s="99" t="str">
        <f t="shared" si="5"/>
        <v/>
      </c>
      <c r="G759" s="99" t="str">
        <f t="shared" si="6"/>
        <v/>
      </c>
      <c r="H759" s="113"/>
      <c r="I759" s="113"/>
      <c r="J759" s="106"/>
      <c r="K759" s="99" t="str">
        <f>IF($J759="","",VLOOKUP($J759,'Bảng tổng hợp'!$C$11:$Q$20000,2,0))</f>
        <v/>
      </c>
      <c r="L759" s="101" t="str">
        <f>IF($J759="","",VLOOKUP($J759,'Bảng tổng hợp'!$C$11:$Q$20000,3,0))</f>
        <v/>
      </c>
      <c r="M759" s="114"/>
      <c r="N759" s="102">
        <f t="shared" si="3"/>
        <v>0</v>
      </c>
      <c r="O759" s="103"/>
      <c r="P759" s="104" t="str">
        <f>IF($J759="","",VLOOKUP($J759,'Bảng tổng hợp'!$C$11:$M$20000,10,0))</f>
        <v/>
      </c>
      <c r="Q759" s="105" t="str">
        <f>IF($J759="","",VLOOKUP($J759,'Bảng tổng hợp'!$C$11:$M$20000,11,0))</f>
        <v/>
      </c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ht="18.75" customHeight="1">
      <c r="A760" s="106"/>
      <c r="B760" s="111"/>
      <c r="C760" s="112"/>
      <c r="D760" s="112"/>
      <c r="E760" s="99" t="str">
        <f t="shared" si="4"/>
        <v/>
      </c>
      <c r="F760" s="99" t="str">
        <f t="shared" si="5"/>
        <v/>
      </c>
      <c r="G760" s="99" t="str">
        <f t="shared" si="6"/>
        <v/>
      </c>
      <c r="H760" s="113"/>
      <c r="I760" s="113"/>
      <c r="J760" s="106"/>
      <c r="K760" s="99" t="str">
        <f>IF($J760="","",VLOOKUP($J760,'Bảng tổng hợp'!$C$11:$Q$20000,2,0))</f>
        <v/>
      </c>
      <c r="L760" s="101" t="str">
        <f>IF($J760="","",VLOOKUP($J760,'Bảng tổng hợp'!$C$11:$Q$20000,3,0))</f>
        <v/>
      </c>
      <c r="M760" s="114"/>
      <c r="N760" s="102">
        <f t="shared" si="3"/>
        <v>0</v>
      </c>
      <c r="O760" s="103"/>
      <c r="P760" s="104" t="str">
        <f>IF($J760="","",VLOOKUP($J760,'Bảng tổng hợp'!$C$11:$M$20000,10,0))</f>
        <v/>
      </c>
      <c r="Q760" s="105" t="str">
        <f>IF($J760="","",VLOOKUP($J760,'Bảng tổng hợp'!$C$11:$M$20000,11,0))</f>
        <v/>
      </c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ht="18.75" customHeight="1">
      <c r="A761" s="106"/>
      <c r="B761" s="111"/>
      <c r="C761" s="112"/>
      <c r="D761" s="112"/>
      <c r="E761" s="99" t="str">
        <f t="shared" si="4"/>
        <v/>
      </c>
      <c r="F761" s="99" t="str">
        <f t="shared" si="5"/>
        <v/>
      </c>
      <c r="G761" s="99" t="str">
        <f t="shared" si="6"/>
        <v/>
      </c>
      <c r="H761" s="113"/>
      <c r="I761" s="113"/>
      <c r="J761" s="106"/>
      <c r="K761" s="99" t="str">
        <f>IF($J761="","",VLOOKUP($J761,'Bảng tổng hợp'!$C$11:$Q$20000,2,0))</f>
        <v/>
      </c>
      <c r="L761" s="101" t="str">
        <f>IF($J761="","",VLOOKUP($J761,'Bảng tổng hợp'!$C$11:$Q$20000,3,0))</f>
        <v/>
      </c>
      <c r="M761" s="114"/>
      <c r="N761" s="102">
        <f t="shared" si="3"/>
        <v>0</v>
      </c>
      <c r="O761" s="103"/>
      <c r="P761" s="104" t="str">
        <f>IF($J761="","",VLOOKUP($J761,'Bảng tổng hợp'!$C$11:$M$20000,10,0))</f>
        <v/>
      </c>
      <c r="Q761" s="105" t="str">
        <f>IF($J761="","",VLOOKUP($J761,'Bảng tổng hợp'!$C$11:$M$20000,11,0))</f>
        <v/>
      </c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ht="18.75" customHeight="1">
      <c r="A762" s="106"/>
      <c r="B762" s="111"/>
      <c r="C762" s="112"/>
      <c r="D762" s="112"/>
      <c r="E762" s="99" t="str">
        <f t="shared" si="4"/>
        <v/>
      </c>
      <c r="F762" s="99" t="str">
        <f t="shared" si="5"/>
        <v/>
      </c>
      <c r="G762" s="99" t="str">
        <f t="shared" si="6"/>
        <v/>
      </c>
      <c r="H762" s="113"/>
      <c r="I762" s="113"/>
      <c r="J762" s="106"/>
      <c r="K762" s="99" t="str">
        <f>IF($J762="","",VLOOKUP($J762,'Bảng tổng hợp'!$C$11:$Q$20000,2,0))</f>
        <v/>
      </c>
      <c r="L762" s="101" t="str">
        <f>IF($J762="","",VLOOKUP($J762,'Bảng tổng hợp'!$C$11:$Q$20000,3,0))</f>
        <v/>
      </c>
      <c r="M762" s="114"/>
      <c r="N762" s="102">
        <f t="shared" si="3"/>
        <v>0</v>
      </c>
      <c r="O762" s="103"/>
      <c r="P762" s="104" t="str">
        <f>IF($J762="","",VLOOKUP($J762,'Bảng tổng hợp'!$C$11:$M$20000,10,0))</f>
        <v/>
      </c>
      <c r="Q762" s="105" t="str">
        <f>IF($J762="","",VLOOKUP($J762,'Bảng tổng hợp'!$C$11:$M$20000,11,0))</f>
        <v/>
      </c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ht="18.75" customHeight="1">
      <c r="A763" s="106"/>
      <c r="B763" s="111"/>
      <c r="C763" s="112"/>
      <c r="D763" s="112"/>
      <c r="E763" s="99" t="str">
        <f t="shared" si="4"/>
        <v/>
      </c>
      <c r="F763" s="99" t="str">
        <f t="shared" si="5"/>
        <v/>
      </c>
      <c r="G763" s="99" t="str">
        <f t="shared" si="6"/>
        <v/>
      </c>
      <c r="H763" s="113"/>
      <c r="I763" s="113"/>
      <c r="J763" s="106"/>
      <c r="K763" s="99" t="str">
        <f>IF($J763="","",VLOOKUP($J763,'Bảng tổng hợp'!$C$11:$Q$20000,2,0))</f>
        <v/>
      </c>
      <c r="L763" s="101" t="str">
        <f>IF($J763="","",VLOOKUP($J763,'Bảng tổng hợp'!$C$11:$Q$20000,3,0))</f>
        <v/>
      </c>
      <c r="M763" s="114"/>
      <c r="N763" s="102">
        <f t="shared" si="3"/>
        <v>0</v>
      </c>
      <c r="O763" s="103"/>
      <c r="P763" s="104" t="str">
        <f>IF($J763="","",VLOOKUP($J763,'Bảng tổng hợp'!$C$11:$M$20000,10,0))</f>
        <v/>
      </c>
      <c r="Q763" s="105" t="str">
        <f>IF($J763="","",VLOOKUP($J763,'Bảng tổng hợp'!$C$11:$M$20000,11,0))</f>
        <v/>
      </c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ht="18.75" customHeight="1">
      <c r="A764" s="106"/>
      <c r="B764" s="111"/>
      <c r="C764" s="112"/>
      <c r="D764" s="112"/>
      <c r="E764" s="99" t="str">
        <f t="shared" si="4"/>
        <v/>
      </c>
      <c r="F764" s="99" t="str">
        <f t="shared" si="5"/>
        <v/>
      </c>
      <c r="G764" s="99" t="str">
        <f t="shared" si="6"/>
        <v/>
      </c>
      <c r="H764" s="113"/>
      <c r="I764" s="113"/>
      <c r="J764" s="106"/>
      <c r="K764" s="99" t="str">
        <f>IF($J764="","",VLOOKUP($J764,'Bảng tổng hợp'!$C$11:$Q$20000,2,0))</f>
        <v/>
      </c>
      <c r="L764" s="101" t="str">
        <f>IF($J764="","",VLOOKUP($J764,'Bảng tổng hợp'!$C$11:$Q$20000,3,0))</f>
        <v/>
      </c>
      <c r="M764" s="114"/>
      <c r="N764" s="102">
        <f t="shared" si="3"/>
        <v>0</v>
      </c>
      <c r="O764" s="103"/>
      <c r="P764" s="104" t="str">
        <f>IF($J764="","",VLOOKUP($J764,'Bảng tổng hợp'!$C$11:$M$20000,10,0))</f>
        <v/>
      </c>
      <c r="Q764" s="105" t="str">
        <f>IF($J764="","",VLOOKUP($J764,'Bảng tổng hợp'!$C$11:$M$20000,11,0))</f>
        <v/>
      </c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ht="18.75" customHeight="1">
      <c r="A765" s="106"/>
      <c r="B765" s="111"/>
      <c r="C765" s="112"/>
      <c r="D765" s="112"/>
      <c r="E765" s="99" t="str">
        <f t="shared" si="4"/>
        <v/>
      </c>
      <c r="F765" s="99" t="str">
        <f t="shared" si="5"/>
        <v/>
      </c>
      <c r="G765" s="99" t="str">
        <f t="shared" si="6"/>
        <v/>
      </c>
      <c r="H765" s="113"/>
      <c r="I765" s="113"/>
      <c r="J765" s="106"/>
      <c r="K765" s="99" t="str">
        <f>IF($J765="","",VLOOKUP($J765,'Bảng tổng hợp'!$C$11:$Q$20000,2,0))</f>
        <v/>
      </c>
      <c r="L765" s="101" t="str">
        <f>IF($J765="","",VLOOKUP($J765,'Bảng tổng hợp'!$C$11:$Q$20000,3,0))</f>
        <v/>
      </c>
      <c r="M765" s="114"/>
      <c r="N765" s="102">
        <f t="shared" si="3"/>
        <v>0</v>
      </c>
      <c r="O765" s="103"/>
      <c r="P765" s="104" t="str">
        <f>IF($J765="","",VLOOKUP($J765,'Bảng tổng hợp'!$C$11:$M$20000,10,0))</f>
        <v/>
      </c>
      <c r="Q765" s="105" t="str">
        <f>IF($J765="","",VLOOKUP($J765,'Bảng tổng hợp'!$C$11:$M$20000,11,0))</f>
        <v/>
      </c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ht="18.75" customHeight="1">
      <c r="A766" s="106"/>
      <c r="B766" s="111"/>
      <c r="C766" s="112"/>
      <c r="D766" s="112"/>
      <c r="E766" s="99" t="str">
        <f t="shared" si="4"/>
        <v/>
      </c>
      <c r="F766" s="99" t="str">
        <f t="shared" si="5"/>
        <v/>
      </c>
      <c r="G766" s="99" t="str">
        <f t="shared" si="6"/>
        <v/>
      </c>
      <c r="H766" s="113"/>
      <c r="I766" s="113"/>
      <c r="J766" s="106"/>
      <c r="K766" s="99" t="str">
        <f>IF($J766="","",VLOOKUP($J766,'Bảng tổng hợp'!$C$11:$Q$20000,2,0))</f>
        <v/>
      </c>
      <c r="L766" s="101" t="str">
        <f>IF($J766="","",VLOOKUP($J766,'Bảng tổng hợp'!$C$11:$Q$20000,3,0))</f>
        <v/>
      </c>
      <c r="M766" s="114"/>
      <c r="N766" s="102">
        <f t="shared" si="3"/>
        <v>0</v>
      </c>
      <c r="O766" s="103"/>
      <c r="P766" s="104" t="str">
        <f>IF($J766="","",VLOOKUP($J766,'Bảng tổng hợp'!$C$11:$M$20000,10,0))</f>
        <v/>
      </c>
      <c r="Q766" s="105" t="str">
        <f>IF($J766="","",VLOOKUP($J766,'Bảng tổng hợp'!$C$11:$M$20000,11,0))</f>
        <v/>
      </c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ht="18.75" customHeight="1">
      <c r="A767" s="106"/>
      <c r="B767" s="111"/>
      <c r="C767" s="112"/>
      <c r="D767" s="112"/>
      <c r="E767" s="99" t="str">
        <f t="shared" si="4"/>
        <v/>
      </c>
      <c r="F767" s="99" t="str">
        <f t="shared" si="5"/>
        <v/>
      </c>
      <c r="G767" s="99" t="str">
        <f t="shared" si="6"/>
        <v/>
      </c>
      <c r="H767" s="113"/>
      <c r="I767" s="113"/>
      <c r="J767" s="106"/>
      <c r="K767" s="99" t="str">
        <f>IF($J767="","",VLOOKUP($J767,'Bảng tổng hợp'!$C$11:$Q$20000,2,0))</f>
        <v/>
      </c>
      <c r="L767" s="101" t="str">
        <f>IF($J767="","",VLOOKUP($J767,'Bảng tổng hợp'!$C$11:$Q$20000,3,0))</f>
        <v/>
      </c>
      <c r="M767" s="114"/>
      <c r="N767" s="102">
        <f t="shared" si="3"/>
        <v>0</v>
      </c>
      <c r="O767" s="103"/>
      <c r="P767" s="104" t="str">
        <f>IF($J767="","",VLOOKUP($J767,'Bảng tổng hợp'!$C$11:$M$20000,10,0))</f>
        <v/>
      </c>
      <c r="Q767" s="105" t="str">
        <f>IF($J767="","",VLOOKUP($J767,'Bảng tổng hợp'!$C$11:$M$20000,11,0))</f>
        <v/>
      </c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ht="18.75" customHeight="1">
      <c r="A768" s="106"/>
      <c r="B768" s="111"/>
      <c r="C768" s="112"/>
      <c r="D768" s="112"/>
      <c r="E768" s="99" t="str">
        <f t="shared" si="4"/>
        <v/>
      </c>
      <c r="F768" s="99" t="str">
        <f t="shared" si="5"/>
        <v/>
      </c>
      <c r="G768" s="99" t="str">
        <f t="shared" si="6"/>
        <v/>
      </c>
      <c r="H768" s="113"/>
      <c r="I768" s="113"/>
      <c r="J768" s="106"/>
      <c r="K768" s="99" t="str">
        <f>IF($J768="","",VLOOKUP($J768,'Bảng tổng hợp'!$C$11:$Q$20000,2,0))</f>
        <v/>
      </c>
      <c r="L768" s="101" t="str">
        <f>IF($J768="","",VLOOKUP($J768,'Bảng tổng hợp'!$C$11:$Q$20000,3,0))</f>
        <v/>
      </c>
      <c r="M768" s="114"/>
      <c r="N768" s="102">
        <f t="shared" si="3"/>
        <v>0</v>
      </c>
      <c r="O768" s="103"/>
      <c r="P768" s="104" t="str">
        <f>IF($J768="","",VLOOKUP($J768,'Bảng tổng hợp'!$C$11:$M$20000,10,0))</f>
        <v/>
      </c>
      <c r="Q768" s="105" t="str">
        <f>IF($J768="","",VLOOKUP($J768,'Bảng tổng hợp'!$C$11:$M$20000,11,0))</f>
        <v/>
      </c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ht="18.75" customHeight="1">
      <c r="A769" s="106"/>
      <c r="B769" s="111"/>
      <c r="C769" s="112"/>
      <c r="D769" s="112"/>
      <c r="E769" s="99" t="str">
        <f t="shared" si="4"/>
        <v/>
      </c>
      <c r="F769" s="99" t="str">
        <f t="shared" si="5"/>
        <v/>
      </c>
      <c r="G769" s="99" t="str">
        <f t="shared" si="6"/>
        <v/>
      </c>
      <c r="H769" s="113"/>
      <c r="I769" s="113"/>
      <c r="J769" s="106"/>
      <c r="K769" s="99" t="str">
        <f>IF($J769="","",VLOOKUP($J769,'Bảng tổng hợp'!$C$11:$Q$20000,2,0))</f>
        <v/>
      </c>
      <c r="L769" s="101" t="str">
        <f>IF($J769="","",VLOOKUP($J769,'Bảng tổng hợp'!$C$11:$Q$20000,3,0))</f>
        <v/>
      </c>
      <c r="M769" s="114"/>
      <c r="N769" s="102">
        <f t="shared" si="3"/>
        <v>0</v>
      </c>
      <c r="O769" s="103"/>
      <c r="P769" s="104" t="str">
        <f>IF($J769="","",VLOOKUP($J769,'Bảng tổng hợp'!$C$11:$M$20000,10,0))</f>
        <v/>
      </c>
      <c r="Q769" s="105" t="str">
        <f>IF($J769="","",VLOOKUP($J769,'Bảng tổng hợp'!$C$11:$M$20000,11,0))</f>
        <v/>
      </c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ht="18.75" customHeight="1">
      <c r="A770" s="106"/>
      <c r="B770" s="111"/>
      <c r="C770" s="112"/>
      <c r="D770" s="112"/>
      <c r="E770" s="99" t="str">
        <f t="shared" si="4"/>
        <v/>
      </c>
      <c r="F770" s="99" t="str">
        <f t="shared" si="5"/>
        <v/>
      </c>
      <c r="G770" s="99" t="str">
        <f t="shared" si="6"/>
        <v/>
      </c>
      <c r="H770" s="113"/>
      <c r="I770" s="113"/>
      <c r="J770" s="106"/>
      <c r="K770" s="99" t="str">
        <f>IF($J770="","",VLOOKUP($J770,'Bảng tổng hợp'!$C$11:$Q$20000,2,0))</f>
        <v/>
      </c>
      <c r="L770" s="101" t="str">
        <f>IF($J770="","",VLOOKUP($J770,'Bảng tổng hợp'!$C$11:$Q$20000,3,0))</f>
        <v/>
      </c>
      <c r="M770" s="114"/>
      <c r="N770" s="102">
        <f t="shared" si="3"/>
        <v>0</v>
      </c>
      <c r="O770" s="103"/>
      <c r="P770" s="104" t="str">
        <f>IF($J770="","",VLOOKUP($J770,'Bảng tổng hợp'!$C$11:$M$20000,10,0))</f>
        <v/>
      </c>
      <c r="Q770" s="105" t="str">
        <f>IF($J770="","",VLOOKUP($J770,'Bảng tổng hợp'!$C$11:$M$20000,11,0))</f>
        <v/>
      </c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ht="18.75" customHeight="1">
      <c r="A771" s="106"/>
      <c r="B771" s="111"/>
      <c r="C771" s="112"/>
      <c r="D771" s="112"/>
      <c r="E771" s="99" t="str">
        <f t="shared" si="4"/>
        <v/>
      </c>
      <c r="F771" s="99" t="str">
        <f t="shared" si="5"/>
        <v/>
      </c>
      <c r="G771" s="99" t="str">
        <f t="shared" si="6"/>
        <v/>
      </c>
      <c r="H771" s="113"/>
      <c r="I771" s="113"/>
      <c r="J771" s="106"/>
      <c r="K771" s="99" t="str">
        <f>IF($J771="","",VLOOKUP($J771,'Bảng tổng hợp'!$C$11:$Q$20000,2,0))</f>
        <v/>
      </c>
      <c r="L771" s="101" t="str">
        <f>IF($J771="","",VLOOKUP($J771,'Bảng tổng hợp'!$C$11:$Q$20000,3,0))</f>
        <v/>
      </c>
      <c r="M771" s="114"/>
      <c r="N771" s="102">
        <f t="shared" si="3"/>
        <v>0</v>
      </c>
      <c r="O771" s="103"/>
      <c r="P771" s="104" t="str">
        <f>IF($J771="","",VLOOKUP($J771,'Bảng tổng hợp'!$C$11:$M$20000,10,0))</f>
        <v/>
      </c>
      <c r="Q771" s="105" t="str">
        <f>IF($J771="","",VLOOKUP($J771,'Bảng tổng hợp'!$C$11:$M$20000,11,0))</f>
        <v/>
      </c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ht="18.75" customHeight="1">
      <c r="A772" s="106"/>
      <c r="B772" s="111"/>
      <c r="C772" s="112"/>
      <c r="D772" s="112"/>
      <c r="E772" s="99" t="str">
        <f t="shared" si="4"/>
        <v/>
      </c>
      <c r="F772" s="99" t="str">
        <f t="shared" si="5"/>
        <v/>
      </c>
      <c r="G772" s="99" t="str">
        <f t="shared" si="6"/>
        <v/>
      </c>
      <c r="H772" s="113"/>
      <c r="I772" s="113"/>
      <c r="J772" s="106"/>
      <c r="K772" s="99" t="str">
        <f>IF($J772="","",VLOOKUP($J772,'Bảng tổng hợp'!$C$11:$Q$20000,2,0))</f>
        <v/>
      </c>
      <c r="L772" s="101" t="str">
        <f>IF($J772="","",VLOOKUP($J772,'Bảng tổng hợp'!$C$11:$Q$20000,3,0))</f>
        <v/>
      </c>
      <c r="M772" s="114"/>
      <c r="N772" s="102">
        <f t="shared" si="3"/>
        <v>0</v>
      </c>
      <c r="O772" s="103"/>
      <c r="P772" s="104" t="str">
        <f>IF($J772="","",VLOOKUP($J772,'Bảng tổng hợp'!$C$11:$M$20000,10,0))</f>
        <v/>
      </c>
      <c r="Q772" s="105" t="str">
        <f>IF($J772="","",VLOOKUP($J772,'Bảng tổng hợp'!$C$11:$M$20000,11,0))</f>
        <v/>
      </c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ht="18.75" customHeight="1">
      <c r="A773" s="106"/>
      <c r="B773" s="111"/>
      <c r="C773" s="112"/>
      <c r="D773" s="112"/>
      <c r="E773" s="99" t="str">
        <f t="shared" si="4"/>
        <v/>
      </c>
      <c r="F773" s="99" t="str">
        <f t="shared" si="5"/>
        <v/>
      </c>
      <c r="G773" s="99" t="str">
        <f t="shared" si="6"/>
        <v/>
      </c>
      <c r="H773" s="113"/>
      <c r="I773" s="113"/>
      <c r="J773" s="106"/>
      <c r="K773" s="99" t="str">
        <f>IF($J773="","",VLOOKUP($J773,'Bảng tổng hợp'!$C$11:$Q$20000,2,0))</f>
        <v/>
      </c>
      <c r="L773" s="101" t="str">
        <f>IF($J773="","",VLOOKUP($J773,'Bảng tổng hợp'!$C$11:$Q$20000,3,0))</f>
        <v/>
      </c>
      <c r="M773" s="114"/>
      <c r="N773" s="102">
        <f t="shared" si="3"/>
        <v>0</v>
      </c>
      <c r="O773" s="103"/>
      <c r="P773" s="104" t="str">
        <f>IF($J773="","",VLOOKUP($J773,'Bảng tổng hợp'!$C$11:$M$20000,10,0))</f>
        <v/>
      </c>
      <c r="Q773" s="105" t="str">
        <f>IF($J773="","",VLOOKUP($J773,'Bảng tổng hợp'!$C$11:$M$20000,11,0))</f>
        <v/>
      </c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ht="18.75" customHeight="1">
      <c r="A774" s="106"/>
      <c r="B774" s="111"/>
      <c r="C774" s="112"/>
      <c r="D774" s="112"/>
      <c r="E774" s="99" t="str">
        <f t="shared" si="4"/>
        <v/>
      </c>
      <c r="F774" s="99" t="str">
        <f t="shared" si="5"/>
        <v/>
      </c>
      <c r="G774" s="99" t="str">
        <f t="shared" si="6"/>
        <v/>
      </c>
      <c r="H774" s="113"/>
      <c r="I774" s="113"/>
      <c r="J774" s="106"/>
      <c r="K774" s="99" t="str">
        <f>IF($J774="","",VLOOKUP($J774,'Bảng tổng hợp'!$C$11:$Q$20000,2,0))</f>
        <v/>
      </c>
      <c r="L774" s="101" t="str">
        <f>IF($J774="","",VLOOKUP($J774,'Bảng tổng hợp'!$C$11:$Q$20000,3,0))</f>
        <v/>
      </c>
      <c r="M774" s="114"/>
      <c r="N774" s="102">
        <f t="shared" si="3"/>
        <v>0</v>
      </c>
      <c r="O774" s="103"/>
      <c r="P774" s="104" t="str">
        <f>IF($J774="","",VLOOKUP($J774,'Bảng tổng hợp'!$C$11:$M$20000,10,0))</f>
        <v/>
      </c>
      <c r="Q774" s="105" t="str">
        <f>IF($J774="","",VLOOKUP($J774,'Bảng tổng hợp'!$C$11:$M$20000,11,0))</f>
        <v/>
      </c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ht="18.75" customHeight="1">
      <c r="A775" s="106"/>
      <c r="B775" s="111"/>
      <c r="C775" s="112"/>
      <c r="D775" s="112"/>
      <c r="E775" s="99" t="str">
        <f t="shared" si="4"/>
        <v/>
      </c>
      <c r="F775" s="99" t="str">
        <f t="shared" si="5"/>
        <v/>
      </c>
      <c r="G775" s="99" t="str">
        <f t="shared" si="6"/>
        <v/>
      </c>
      <c r="H775" s="113"/>
      <c r="I775" s="113"/>
      <c r="J775" s="106"/>
      <c r="K775" s="99" t="str">
        <f>IF($J775="","",VLOOKUP($J775,'Bảng tổng hợp'!$C$11:$Q$20000,2,0))</f>
        <v/>
      </c>
      <c r="L775" s="101" t="str">
        <f>IF($J775="","",VLOOKUP($J775,'Bảng tổng hợp'!$C$11:$Q$20000,3,0))</f>
        <v/>
      </c>
      <c r="M775" s="114"/>
      <c r="N775" s="102">
        <f t="shared" si="3"/>
        <v>0</v>
      </c>
      <c r="O775" s="103"/>
      <c r="P775" s="104" t="str">
        <f>IF($J775="","",VLOOKUP($J775,'Bảng tổng hợp'!$C$11:$M$20000,10,0))</f>
        <v/>
      </c>
      <c r="Q775" s="105" t="str">
        <f>IF($J775="","",VLOOKUP($J775,'Bảng tổng hợp'!$C$11:$M$20000,11,0))</f>
        <v/>
      </c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ht="18.75" customHeight="1">
      <c r="A776" s="106"/>
      <c r="B776" s="111"/>
      <c r="C776" s="112"/>
      <c r="D776" s="112"/>
      <c r="E776" s="99" t="str">
        <f t="shared" si="4"/>
        <v/>
      </c>
      <c r="F776" s="99" t="str">
        <f t="shared" si="5"/>
        <v/>
      </c>
      <c r="G776" s="99" t="str">
        <f t="shared" si="6"/>
        <v/>
      </c>
      <c r="H776" s="113"/>
      <c r="I776" s="113"/>
      <c r="J776" s="106"/>
      <c r="K776" s="99" t="str">
        <f>IF($J776="","",VLOOKUP($J776,'Bảng tổng hợp'!$C$11:$Q$20000,2,0))</f>
        <v/>
      </c>
      <c r="L776" s="101" t="str">
        <f>IF($J776="","",VLOOKUP($J776,'Bảng tổng hợp'!$C$11:$Q$20000,3,0))</f>
        <v/>
      </c>
      <c r="M776" s="114"/>
      <c r="N776" s="102">
        <f t="shared" si="3"/>
        <v>0</v>
      </c>
      <c r="O776" s="103"/>
      <c r="P776" s="104" t="str">
        <f>IF($J776="","",VLOOKUP($J776,'Bảng tổng hợp'!$C$11:$M$20000,10,0))</f>
        <v/>
      </c>
      <c r="Q776" s="105" t="str">
        <f>IF($J776="","",VLOOKUP($J776,'Bảng tổng hợp'!$C$11:$M$20000,11,0))</f>
        <v/>
      </c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ht="18.75" customHeight="1">
      <c r="A777" s="106"/>
      <c r="B777" s="111"/>
      <c r="C777" s="112"/>
      <c r="D777" s="112"/>
      <c r="E777" s="99" t="str">
        <f t="shared" si="4"/>
        <v/>
      </c>
      <c r="F777" s="99" t="str">
        <f t="shared" si="5"/>
        <v/>
      </c>
      <c r="G777" s="99" t="str">
        <f t="shared" si="6"/>
        <v/>
      </c>
      <c r="H777" s="113"/>
      <c r="I777" s="113"/>
      <c r="J777" s="106"/>
      <c r="K777" s="99" t="str">
        <f>IF($J777="","",VLOOKUP($J777,'Bảng tổng hợp'!$C$11:$Q$20000,2,0))</f>
        <v/>
      </c>
      <c r="L777" s="101" t="str">
        <f>IF($J777="","",VLOOKUP($J777,'Bảng tổng hợp'!$C$11:$Q$20000,3,0))</f>
        <v/>
      </c>
      <c r="M777" s="114"/>
      <c r="N777" s="102">
        <f t="shared" si="3"/>
        <v>0</v>
      </c>
      <c r="O777" s="103"/>
      <c r="P777" s="104" t="str">
        <f>IF($J777="","",VLOOKUP($J777,'Bảng tổng hợp'!$C$11:$M$20000,10,0))</f>
        <v/>
      </c>
      <c r="Q777" s="105" t="str">
        <f>IF($J777="","",VLOOKUP($J777,'Bảng tổng hợp'!$C$11:$M$20000,11,0))</f>
        <v/>
      </c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ht="18.75" customHeight="1">
      <c r="A778" s="106"/>
      <c r="B778" s="111"/>
      <c r="C778" s="112"/>
      <c r="D778" s="112"/>
      <c r="E778" s="99" t="str">
        <f t="shared" si="4"/>
        <v/>
      </c>
      <c r="F778" s="99" t="str">
        <f t="shared" si="5"/>
        <v/>
      </c>
      <c r="G778" s="99" t="str">
        <f t="shared" si="6"/>
        <v/>
      </c>
      <c r="H778" s="113"/>
      <c r="I778" s="113"/>
      <c r="J778" s="106"/>
      <c r="K778" s="99" t="str">
        <f>IF($J778="","",VLOOKUP($J778,'Bảng tổng hợp'!$C$11:$Q$20000,2,0))</f>
        <v/>
      </c>
      <c r="L778" s="101" t="str">
        <f>IF($J778="","",VLOOKUP($J778,'Bảng tổng hợp'!$C$11:$Q$20000,3,0))</f>
        <v/>
      </c>
      <c r="M778" s="114"/>
      <c r="N778" s="102">
        <f t="shared" si="3"/>
        <v>0</v>
      </c>
      <c r="O778" s="103"/>
      <c r="P778" s="104" t="str">
        <f>IF($J778="","",VLOOKUP($J778,'Bảng tổng hợp'!$C$11:$M$20000,10,0))</f>
        <v/>
      </c>
      <c r="Q778" s="105" t="str">
        <f>IF($J778="","",VLOOKUP($J778,'Bảng tổng hợp'!$C$11:$M$20000,11,0))</f>
        <v/>
      </c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ht="18.75" customHeight="1">
      <c r="A779" s="106"/>
      <c r="B779" s="111"/>
      <c r="C779" s="112"/>
      <c r="D779" s="112"/>
      <c r="E779" s="99" t="str">
        <f t="shared" si="4"/>
        <v/>
      </c>
      <c r="F779" s="99" t="str">
        <f t="shared" si="5"/>
        <v/>
      </c>
      <c r="G779" s="99" t="str">
        <f t="shared" si="6"/>
        <v/>
      </c>
      <c r="H779" s="113"/>
      <c r="I779" s="113"/>
      <c r="J779" s="106"/>
      <c r="K779" s="99" t="str">
        <f>IF($J779="","",VLOOKUP($J779,'Bảng tổng hợp'!$C$11:$Q$20000,2,0))</f>
        <v/>
      </c>
      <c r="L779" s="101" t="str">
        <f>IF($J779="","",VLOOKUP($J779,'Bảng tổng hợp'!$C$11:$Q$20000,3,0))</f>
        <v/>
      </c>
      <c r="M779" s="114"/>
      <c r="N779" s="102">
        <f t="shared" si="3"/>
        <v>0</v>
      </c>
      <c r="O779" s="103"/>
      <c r="P779" s="104" t="str">
        <f>IF($J779="","",VLOOKUP($J779,'Bảng tổng hợp'!$C$11:$M$20000,10,0))</f>
        <v/>
      </c>
      <c r="Q779" s="105" t="str">
        <f>IF($J779="","",VLOOKUP($J779,'Bảng tổng hợp'!$C$11:$M$20000,11,0))</f>
        <v/>
      </c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ht="18.75" customHeight="1">
      <c r="A780" s="106"/>
      <c r="B780" s="111"/>
      <c r="C780" s="112"/>
      <c r="D780" s="112"/>
      <c r="E780" s="99" t="str">
        <f t="shared" si="4"/>
        <v/>
      </c>
      <c r="F780" s="99" t="str">
        <f t="shared" si="5"/>
        <v/>
      </c>
      <c r="G780" s="99" t="str">
        <f t="shared" si="6"/>
        <v/>
      </c>
      <c r="H780" s="113"/>
      <c r="I780" s="113"/>
      <c r="J780" s="106"/>
      <c r="K780" s="99" t="str">
        <f>IF($J780="","",VLOOKUP($J780,'Bảng tổng hợp'!$C$11:$Q$20000,2,0))</f>
        <v/>
      </c>
      <c r="L780" s="101" t="str">
        <f>IF($J780="","",VLOOKUP($J780,'Bảng tổng hợp'!$C$11:$Q$20000,3,0))</f>
        <v/>
      </c>
      <c r="M780" s="114"/>
      <c r="N780" s="102">
        <f t="shared" si="3"/>
        <v>0</v>
      </c>
      <c r="O780" s="103"/>
      <c r="P780" s="104" t="str">
        <f>IF($J780="","",VLOOKUP($J780,'Bảng tổng hợp'!$C$11:$M$20000,10,0))</f>
        <v/>
      </c>
      <c r="Q780" s="105" t="str">
        <f>IF($J780="","",VLOOKUP($J780,'Bảng tổng hợp'!$C$11:$M$20000,11,0))</f>
        <v/>
      </c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ht="18.75" customHeight="1">
      <c r="A781" s="106"/>
      <c r="B781" s="111"/>
      <c r="C781" s="112"/>
      <c r="D781" s="112"/>
      <c r="E781" s="99" t="str">
        <f t="shared" si="4"/>
        <v/>
      </c>
      <c r="F781" s="99" t="str">
        <f t="shared" si="5"/>
        <v/>
      </c>
      <c r="G781" s="99" t="str">
        <f t="shared" si="6"/>
        <v/>
      </c>
      <c r="H781" s="113"/>
      <c r="I781" s="113"/>
      <c r="J781" s="106"/>
      <c r="K781" s="99" t="str">
        <f>IF($J781="","",VLOOKUP($J781,'Bảng tổng hợp'!$C$11:$Q$20000,2,0))</f>
        <v/>
      </c>
      <c r="L781" s="101" t="str">
        <f>IF($J781="","",VLOOKUP($J781,'Bảng tổng hợp'!$C$11:$Q$20000,3,0))</f>
        <v/>
      </c>
      <c r="M781" s="114"/>
      <c r="N781" s="102">
        <f t="shared" si="3"/>
        <v>0</v>
      </c>
      <c r="O781" s="103"/>
      <c r="P781" s="104" t="str">
        <f>IF($J781="","",VLOOKUP($J781,'Bảng tổng hợp'!$C$11:$M$20000,10,0))</f>
        <v/>
      </c>
      <c r="Q781" s="105" t="str">
        <f>IF($J781="","",VLOOKUP($J781,'Bảng tổng hợp'!$C$11:$M$20000,11,0))</f>
        <v/>
      </c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ht="18.75" customHeight="1">
      <c r="A782" s="106"/>
      <c r="B782" s="111"/>
      <c r="C782" s="112"/>
      <c r="D782" s="112"/>
      <c r="E782" s="99" t="str">
        <f t="shared" si="4"/>
        <v/>
      </c>
      <c r="F782" s="99" t="str">
        <f t="shared" si="5"/>
        <v/>
      </c>
      <c r="G782" s="99" t="str">
        <f t="shared" si="6"/>
        <v/>
      </c>
      <c r="H782" s="113"/>
      <c r="I782" s="113"/>
      <c r="J782" s="106"/>
      <c r="K782" s="99" t="str">
        <f>IF($J782="","",VLOOKUP($J782,'Bảng tổng hợp'!$C$11:$Q$20000,2,0))</f>
        <v/>
      </c>
      <c r="L782" s="101" t="str">
        <f>IF($J782="","",VLOOKUP($J782,'Bảng tổng hợp'!$C$11:$Q$20000,3,0))</f>
        <v/>
      </c>
      <c r="M782" s="114"/>
      <c r="N782" s="102">
        <f t="shared" si="3"/>
        <v>0</v>
      </c>
      <c r="O782" s="103"/>
      <c r="P782" s="104" t="str">
        <f>IF($J782="","",VLOOKUP($J782,'Bảng tổng hợp'!$C$11:$M$20000,10,0))</f>
        <v/>
      </c>
      <c r="Q782" s="105" t="str">
        <f>IF($J782="","",VLOOKUP($J782,'Bảng tổng hợp'!$C$11:$M$20000,11,0))</f>
        <v/>
      </c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ht="18.75" customHeight="1">
      <c r="A783" s="106"/>
      <c r="B783" s="111"/>
      <c r="C783" s="112"/>
      <c r="D783" s="112"/>
      <c r="E783" s="99" t="str">
        <f t="shared" si="4"/>
        <v/>
      </c>
      <c r="F783" s="99" t="str">
        <f t="shared" si="5"/>
        <v/>
      </c>
      <c r="G783" s="99" t="str">
        <f t="shared" si="6"/>
        <v/>
      </c>
      <c r="H783" s="113"/>
      <c r="I783" s="113"/>
      <c r="J783" s="106"/>
      <c r="K783" s="99" t="str">
        <f>IF($J783="","",VLOOKUP($J783,'Bảng tổng hợp'!$C$11:$Q$20000,2,0))</f>
        <v/>
      </c>
      <c r="L783" s="101" t="str">
        <f>IF($J783="","",VLOOKUP($J783,'Bảng tổng hợp'!$C$11:$Q$20000,3,0))</f>
        <v/>
      </c>
      <c r="M783" s="114"/>
      <c r="N783" s="102">
        <f t="shared" si="3"/>
        <v>0</v>
      </c>
      <c r="O783" s="103"/>
      <c r="P783" s="104" t="str">
        <f>IF($J783="","",VLOOKUP($J783,'Bảng tổng hợp'!$C$11:$M$20000,10,0))</f>
        <v/>
      </c>
      <c r="Q783" s="105" t="str">
        <f>IF($J783="","",VLOOKUP($J783,'Bảng tổng hợp'!$C$11:$M$20000,11,0))</f>
        <v/>
      </c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ht="18.75" customHeight="1">
      <c r="A784" s="106"/>
      <c r="B784" s="111"/>
      <c r="C784" s="112"/>
      <c r="D784" s="112"/>
      <c r="E784" s="99" t="str">
        <f t="shared" si="4"/>
        <v/>
      </c>
      <c r="F784" s="99" t="str">
        <f t="shared" si="5"/>
        <v/>
      </c>
      <c r="G784" s="99" t="str">
        <f t="shared" si="6"/>
        <v/>
      </c>
      <c r="H784" s="113"/>
      <c r="I784" s="113"/>
      <c r="J784" s="106"/>
      <c r="K784" s="99" t="str">
        <f>IF($J784="","",VLOOKUP($J784,'Bảng tổng hợp'!$C$11:$Q$20000,2,0))</f>
        <v/>
      </c>
      <c r="L784" s="101" t="str">
        <f>IF($J784="","",VLOOKUP($J784,'Bảng tổng hợp'!$C$11:$Q$20000,3,0))</f>
        <v/>
      </c>
      <c r="M784" s="114"/>
      <c r="N784" s="102">
        <f t="shared" si="3"/>
        <v>0</v>
      </c>
      <c r="O784" s="103"/>
      <c r="P784" s="104" t="str">
        <f>IF($J784="","",VLOOKUP($J784,'Bảng tổng hợp'!$C$11:$M$20000,10,0))</f>
        <v/>
      </c>
      <c r="Q784" s="105" t="str">
        <f>IF($J784="","",VLOOKUP($J784,'Bảng tổng hợp'!$C$11:$M$20000,11,0))</f>
        <v/>
      </c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ht="18.75" customHeight="1">
      <c r="A785" s="106"/>
      <c r="B785" s="111"/>
      <c r="C785" s="112"/>
      <c r="D785" s="112"/>
      <c r="E785" s="99" t="str">
        <f t="shared" si="4"/>
        <v/>
      </c>
      <c r="F785" s="99" t="str">
        <f t="shared" si="5"/>
        <v/>
      </c>
      <c r="G785" s="99" t="str">
        <f t="shared" si="6"/>
        <v/>
      </c>
      <c r="H785" s="113"/>
      <c r="I785" s="113"/>
      <c r="J785" s="106"/>
      <c r="K785" s="99" t="str">
        <f>IF($J785="","",VLOOKUP($J785,'Bảng tổng hợp'!$C$11:$Q$20000,2,0))</f>
        <v/>
      </c>
      <c r="L785" s="101" t="str">
        <f>IF($J785="","",VLOOKUP($J785,'Bảng tổng hợp'!$C$11:$Q$20000,3,0))</f>
        <v/>
      </c>
      <c r="M785" s="114"/>
      <c r="N785" s="102">
        <f t="shared" si="3"/>
        <v>0</v>
      </c>
      <c r="O785" s="103"/>
      <c r="P785" s="104" t="str">
        <f>IF($J785="","",VLOOKUP($J785,'Bảng tổng hợp'!$C$11:$M$20000,10,0))</f>
        <v/>
      </c>
      <c r="Q785" s="105" t="str">
        <f>IF($J785="","",VLOOKUP($J785,'Bảng tổng hợp'!$C$11:$M$20000,11,0))</f>
        <v/>
      </c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ht="18.75" customHeight="1">
      <c r="A786" s="106"/>
      <c r="B786" s="111"/>
      <c r="C786" s="112"/>
      <c r="D786" s="112"/>
      <c r="E786" s="99" t="str">
        <f t="shared" si="4"/>
        <v/>
      </c>
      <c r="F786" s="99" t="str">
        <f t="shared" si="5"/>
        <v/>
      </c>
      <c r="G786" s="99" t="str">
        <f t="shared" si="6"/>
        <v/>
      </c>
      <c r="H786" s="113"/>
      <c r="I786" s="113"/>
      <c r="J786" s="106"/>
      <c r="K786" s="99" t="str">
        <f>IF($J786="","",VLOOKUP($J786,'Bảng tổng hợp'!$C$11:$Q$20000,2,0))</f>
        <v/>
      </c>
      <c r="L786" s="101" t="str">
        <f>IF($J786="","",VLOOKUP($J786,'Bảng tổng hợp'!$C$11:$Q$20000,3,0))</f>
        <v/>
      </c>
      <c r="M786" s="114"/>
      <c r="N786" s="102">
        <f t="shared" si="3"/>
        <v>0</v>
      </c>
      <c r="O786" s="103"/>
      <c r="P786" s="104" t="str">
        <f>IF($J786="","",VLOOKUP($J786,'Bảng tổng hợp'!$C$11:$M$20000,10,0))</f>
        <v/>
      </c>
      <c r="Q786" s="105" t="str">
        <f>IF($J786="","",VLOOKUP($J786,'Bảng tổng hợp'!$C$11:$M$20000,11,0))</f>
        <v/>
      </c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ht="18.75" customHeight="1">
      <c r="A787" s="106"/>
      <c r="B787" s="111"/>
      <c r="C787" s="112"/>
      <c r="D787" s="112"/>
      <c r="E787" s="99" t="str">
        <f t="shared" si="4"/>
        <v/>
      </c>
      <c r="F787" s="99" t="str">
        <f t="shared" si="5"/>
        <v/>
      </c>
      <c r="G787" s="99" t="str">
        <f t="shared" si="6"/>
        <v/>
      </c>
      <c r="H787" s="113"/>
      <c r="I787" s="113"/>
      <c r="J787" s="106"/>
      <c r="K787" s="99" t="str">
        <f>IF($J787="","",VLOOKUP($J787,'Bảng tổng hợp'!$C$11:$Q$20000,2,0))</f>
        <v/>
      </c>
      <c r="L787" s="101" t="str">
        <f>IF($J787="","",VLOOKUP($J787,'Bảng tổng hợp'!$C$11:$Q$20000,3,0))</f>
        <v/>
      </c>
      <c r="M787" s="114"/>
      <c r="N787" s="102">
        <f t="shared" si="3"/>
        <v>0</v>
      </c>
      <c r="O787" s="103"/>
      <c r="P787" s="104" t="str">
        <f>IF($J787="","",VLOOKUP($J787,'Bảng tổng hợp'!$C$11:$M$20000,10,0))</f>
        <v/>
      </c>
      <c r="Q787" s="105" t="str">
        <f>IF($J787="","",VLOOKUP($J787,'Bảng tổng hợp'!$C$11:$M$20000,11,0))</f>
        <v/>
      </c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ht="18.75" customHeight="1">
      <c r="A788" s="106"/>
      <c r="B788" s="111"/>
      <c r="C788" s="112"/>
      <c r="D788" s="112"/>
      <c r="E788" s="99" t="str">
        <f t="shared" si="4"/>
        <v/>
      </c>
      <c r="F788" s="99" t="str">
        <f t="shared" si="5"/>
        <v/>
      </c>
      <c r="G788" s="99" t="str">
        <f t="shared" si="6"/>
        <v/>
      </c>
      <c r="H788" s="113"/>
      <c r="I788" s="113"/>
      <c r="J788" s="106"/>
      <c r="K788" s="99" t="str">
        <f>IF($J788="","",VLOOKUP($J788,'Bảng tổng hợp'!$C$11:$Q$20000,2,0))</f>
        <v/>
      </c>
      <c r="L788" s="101" t="str">
        <f>IF($J788="","",VLOOKUP($J788,'Bảng tổng hợp'!$C$11:$Q$20000,3,0))</f>
        <v/>
      </c>
      <c r="M788" s="114"/>
      <c r="N788" s="102">
        <f t="shared" si="3"/>
        <v>0</v>
      </c>
      <c r="O788" s="103"/>
      <c r="P788" s="104" t="str">
        <f>IF($J788="","",VLOOKUP($J788,'Bảng tổng hợp'!$C$11:$M$20000,10,0))</f>
        <v/>
      </c>
      <c r="Q788" s="105" t="str">
        <f>IF($J788="","",VLOOKUP($J788,'Bảng tổng hợp'!$C$11:$M$20000,11,0))</f>
        <v/>
      </c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ht="18.75" customHeight="1">
      <c r="A789" s="106"/>
      <c r="B789" s="111"/>
      <c r="C789" s="112"/>
      <c r="D789" s="112"/>
      <c r="E789" s="99" t="str">
        <f t="shared" si="4"/>
        <v/>
      </c>
      <c r="F789" s="99" t="str">
        <f t="shared" si="5"/>
        <v/>
      </c>
      <c r="G789" s="99" t="str">
        <f t="shared" si="6"/>
        <v/>
      </c>
      <c r="H789" s="113"/>
      <c r="I789" s="113"/>
      <c r="J789" s="106"/>
      <c r="K789" s="99" t="str">
        <f>IF($J789="","",VLOOKUP($J789,'Bảng tổng hợp'!$C$11:$Q$20000,2,0))</f>
        <v/>
      </c>
      <c r="L789" s="101" t="str">
        <f>IF($J789="","",VLOOKUP($J789,'Bảng tổng hợp'!$C$11:$Q$20000,3,0))</f>
        <v/>
      </c>
      <c r="M789" s="114"/>
      <c r="N789" s="102">
        <f t="shared" si="3"/>
        <v>0</v>
      </c>
      <c r="O789" s="103"/>
      <c r="P789" s="104" t="str">
        <f>IF($J789="","",VLOOKUP($J789,'Bảng tổng hợp'!$C$11:$M$20000,10,0))</f>
        <v/>
      </c>
      <c r="Q789" s="105" t="str">
        <f>IF($J789="","",VLOOKUP($J789,'Bảng tổng hợp'!$C$11:$M$20000,11,0))</f>
        <v/>
      </c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ht="18.75" customHeight="1">
      <c r="A790" s="106"/>
      <c r="B790" s="111"/>
      <c r="C790" s="112"/>
      <c r="D790" s="112"/>
      <c r="E790" s="99" t="str">
        <f t="shared" si="4"/>
        <v/>
      </c>
      <c r="F790" s="99" t="str">
        <f t="shared" si="5"/>
        <v/>
      </c>
      <c r="G790" s="99" t="str">
        <f t="shared" si="6"/>
        <v/>
      </c>
      <c r="H790" s="113"/>
      <c r="I790" s="113"/>
      <c r="J790" s="106"/>
      <c r="K790" s="99" t="str">
        <f>IF($J790="","",VLOOKUP($J790,'Bảng tổng hợp'!$C$11:$Q$20000,2,0))</f>
        <v/>
      </c>
      <c r="L790" s="101" t="str">
        <f>IF($J790="","",VLOOKUP($J790,'Bảng tổng hợp'!$C$11:$Q$20000,3,0))</f>
        <v/>
      </c>
      <c r="M790" s="114"/>
      <c r="N790" s="102">
        <f t="shared" si="3"/>
        <v>0</v>
      </c>
      <c r="O790" s="103"/>
      <c r="P790" s="104" t="str">
        <f>IF($J790="","",VLOOKUP($J790,'Bảng tổng hợp'!$C$11:$M$20000,10,0))</f>
        <v/>
      </c>
      <c r="Q790" s="105" t="str">
        <f>IF($J790="","",VLOOKUP($J790,'Bảng tổng hợp'!$C$11:$M$20000,11,0))</f>
        <v/>
      </c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ht="18.75" customHeight="1">
      <c r="A791" s="106"/>
      <c r="B791" s="111"/>
      <c r="C791" s="112"/>
      <c r="D791" s="112"/>
      <c r="E791" s="99" t="str">
        <f t="shared" si="4"/>
        <v/>
      </c>
      <c r="F791" s="99" t="str">
        <f t="shared" si="5"/>
        <v/>
      </c>
      <c r="G791" s="99" t="str">
        <f t="shared" si="6"/>
        <v/>
      </c>
      <c r="H791" s="113"/>
      <c r="I791" s="113"/>
      <c r="J791" s="106"/>
      <c r="K791" s="99" t="str">
        <f>IF($J791="","",VLOOKUP($J791,'Bảng tổng hợp'!$C$11:$Q$20000,2,0))</f>
        <v/>
      </c>
      <c r="L791" s="101" t="str">
        <f>IF($J791="","",VLOOKUP($J791,'Bảng tổng hợp'!$C$11:$Q$20000,3,0))</f>
        <v/>
      </c>
      <c r="M791" s="114"/>
      <c r="N791" s="102">
        <f t="shared" si="3"/>
        <v>0</v>
      </c>
      <c r="O791" s="103"/>
      <c r="P791" s="104" t="str">
        <f>IF($J791="","",VLOOKUP($J791,'Bảng tổng hợp'!$C$11:$M$20000,10,0))</f>
        <v/>
      </c>
      <c r="Q791" s="105" t="str">
        <f>IF($J791="","",VLOOKUP($J791,'Bảng tổng hợp'!$C$11:$M$20000,11,0))</f>
        <v/>
      </c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ht="18.75" customHeight="1">
      <c r="A792" s="106"/>
      <c r="B792" s="111"/>
      <c r="C792" s="112"/>
      <c r="D792" s="112"/>
      <c r="E792" s="99" t="str">
        <f t="shared" si="4"/>
        <v/>
      </c>
      <c r="F792" s="99" t="str">
        <f t="shared" si="5"/>
        <v/>
      </c>
      <c r="G792" s="99" t="str">
        <f t="shared" si="6"/>
        <v/>
      </c>
      <c r="H792" s="113"/>
      <c r="I792" s="113"/>
      <c r="J792" s="106"/>
      <c r="K792" s="99" t="str">
        <f>IF($J792="","",VLOOKUP($J792,'Bảng tổng hợp'!$C$11:$Q$20000,2,0))</f>
        <v/>
      </c>
      <c r="L792" s="101" t="str">
        <f>IF($J792="","",VLOOKUP($J792,'Bảng tổng hợp'!$C$11:$Q$20000,3,0))</f>
        <v/>
      </c>
      <c r="M792" s="114"/>
      <c r="N792" s="102">
        <f t="shared" si="3"/>
        <v>0</v>
      </c>
      <c r="O792" s="103"/>
      <c r="P792" s="104" t="str">
        <f>IF($J792="","",VLOOKUP($J792,'Bảng tổng hợp'!$C$11:$M$20000,10,0))</f>
        <v/>
      </c>
      <c r="Q792" s="105" t="str">
        <f>IF($J792="","",VLOOKUP($J792,'Bảng tổng hợp'!$C$11:$M$20000,11,0))</f>
        <v/>
      </c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ht="18.75" customHeight="1">
      <c r="A793" s="106"/>
      <c r="B793" s="111"/>
      <c r="C793" s="112"/>
      <c r="D793" s="112"/>
      <c r="E793" s="99" t="str">
        <f t="shared" si="4"/>
        <v/>
      </c>
      <c r="F793" s="99" t="str">
        <f t="shared" si="5"/>
        <v/>
      </c>
      <c r="G793" s="99" t="str">
        <f t="shared" si="6"/>
        <v/>
      </c>
      <c r="H793" s="113"/>
      <c r="I793" s="113"/>
      <c r="J793" s="106"/>
      <c r="K793" s="99" t="str">
        <f>IF($J793="","",VLOOKUP($J793,'Bảng tổng hợp'!$C$11:$Q$20000,2,0))</f>
        <v/>
      </c>
      <c r="L793" s="101" t="str">
        <f>IF($J793="","",VLOOKUP($J793,'Bảng tổng hợp'!$C$11:$Q$20000,3,0))</f>
        <v/>
      </c>
      <c r="M793" s="114"/>
      <c r="N793" s="102">
        <f t="shared" si="3"/>
        <v>0</v>
      </c>
      <c r="O793" s="103"/>
      <c r="P793" s="104" t="str">
        <f>IF($J793="","",VLOOKUP($J793,'Bảng tổng hợp'!$C$11:$M$20000,10,0))</f>
        <v/>
      </c>
      <c r="Q793" s="105" t="str">
        <f>IF($J793="","",VLOOKUP($J793,'Bảng tổng hợp'!$C$11:$M$20000,11,0))</f>
        <v/>
      </c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ht="18.75" customHeight="1">
      <c r="A794" s="106"/>
      <c r="B794" s="111"/>
      <c r="C794" s="112"/>
      <c r="D794" s="112"/>
      <c r="E794" s="99" t="str">
        <f t="shared" si="4"/>
        <v/>
      </c>
      <c r="F794" s="99" t="str">
        <f t="shared" si="5"/>
        <v/>
      </c>
      <c r="G794" s="99" t="str">
        <f t="shared" si="6"/>
        <v/>
      </c>
      <c r="H794" s="113"/>
      <c r="I794" s="113"/>
      <c r="J794" s="106"/>
      <c r="K794" s="99" t="str">
        <f>IF($J794="","",VLOOKUP($J794,'Bảng tổng hợp'!$C$11:$Q$20000,2,0))</f>
        <v/>
      </c>
      <c r="L794" s="101" t="str">
        <f>IF($J794="","",VLOOKUP($J794,'Bảng tổng hợp'!$C$11:$Q$20000,3,0))</f>
        <v/>
      </c>
      <c r="M794" s="114"/>
      <c r="N794" s="102">
        <f t="shared" si="3"/>
        <v>0</v>
      </c>
      <c r="O794" s="103"/>
      <c r="P794" s="104" t="str">
        <f>IF($J794="","",VLOOKUP($J794,'Bảng tổng hợp'!$C$11:$M$20000,10,0))</f>
        <v/>
      </c>
      <c r="Q794" s="105" t="str">
        <f>IF($J794="","",VLOOKUP($J794,'Bảng tổng hợp'!$C$11:$M$20000,11,0))</f>
        <v/>
      </c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ht="18.75" customHeight="1">
      <c r="A795" s="106"/>
      <c r="B795" s="111"/>
      <c r="C795" s="112"/>
      <c r="D795" s="112"/>
      <c r="E795" s="99" t="str">
        <f t="shared" si="4"/>
        <v/>
      </c>
      <c r="F795" s="99" t="str">
        <f t="shared" si="5"/>
        <v/>
      </c>
      <c r="G795" s="99" t="str">
        <f t="shared" si="6"/>
        <v/>
      </c>
      <c r="H795" s="113"/>
      <c r="I795" s="113"/>
      <c r="J795" s="106"/>
      <c r="K795" s="99" t="str">
        <f>IF($J795="","",VLOOKUP($J795,'Bảng tổng hợp'!$C$11:$Q$20000,2,0))</f>
        <v/>
      </c>
      <c r="L795" s="101" t="str">
        <f>IF($J795="","",VLOOKUP($J795,'Bảng tổng hợp'!$C$11:$Q$20000,3,0))</f>
        <v/>
      </c>
      <c r="M795" s="114"/>
      <c r="N795" s="102">
        <f t="shared" si="3"/>
        <v>0</v>
      </c>
      <c r="O795" s="103"/>
      <c r="P795" s="104" t="str">
        <f>IF($J795="","",VLOOKUP($J795,'Bảng tổng hợp'!$C$11:$M$20000,10,0))</f>
        <v/>
      </c>
      <c r="Q795" s="105" t="str">
        <f>IF($J795="","",VLOOKUP($J795,'Bảng tổng hợp'!$C$11:$M$20000,11,0))</f>
        <v/>
      </c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ht="18.75" customHeight="1">
      <c r="A796" s="106"/>
      <c r="B796" s="111"/>
      <c r="C796" s="112"/>
      <c r="D796" s="112"/>
      <c r="E796" s="99" t="str">
        <f t="shared" si="4"/>
        <v/>
      </c>
      <c r="F796" s="99" t="str">
        <f t="shared" si="5"/>
        <v/>
      </c>
      <c r="G796" s="99" t="str">
        <f t="shared" si="6"/>
        <v/>
      </c>
      <c r="H796" s="113"/>
      <c r="I796" s="113"/>
      <c r="J796" s="106"/>
      <c r="K796" s="99" t="str">
        <f>IF($J796="","",VLOOKUP($J796,'Bảng tổng hợp'!$C$11:$Q$20000,2,0))</f>
        <v/>
      </c>
      <c r="L796" s="101" t="str">
        <f>IF($J796="","",VLOOKUP($J796,'Bảng tổng hợp'!$C$11:$Q$20000,3,0))</f>
        <v/>
      </c>
      <c r="M796" s="114"/>
      <c r="N796" s="102">
        <f t="shared" si="3"/>
        <v>0</v>
      </c>
      <c r="O796" s="103"/>
      <c r="P796" s="104" t="str">
        <f>IF($J796="","",VLOOKUP($J796,'Bảng tổng hợp'!$C$11:$M$20000,10,0))</f>
        <v/>
      </c>
      <c r="Q796" s="105" t="str">
        <f>IF($J796="","",VLOOKUP($J796,'Bảng tổng hợp'!$C$11:$M$20000,11,0))</f>
        <v/>
      </c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ht="18.75" customHeight="1">
      <c r="A797" s="106"/>
      <c r="B797" s="111"/>
      <c r="C797" s="112"/>
      <c r="D797" s="112"/>
      <c r="E797" s="99" t="str">
        <f t="shared" si="4"/>
        <v/>
      </c>
      <c r="F797" s="99" t="str">
        <f t="shared" si="5"/>
        <v/>
      </c>
      <c r="G797" s="99" t="str">
        <f t="shared" si="6"/>
        <v/>
      </c>
      <c r="H797" s="113"/>
      <c r="I797" s="113"/>
      <c r="J797" s="106"/>
      <c r="K797" s="99" t="str">
        <f>IF($J797="","",VLOOKUP($J797,'Bảng tổng hợp'!$C$11:$Q$20000,2,0))</f>
        <v/>
      </c>
      <c r="L797" s="101" t="str">
        <f>IF($J797="","",VLOOKUP($J797,'Bảng tổng hợp'!$C$11:$Q$20000,3,0))</f>
        <v/>
      </c>
      <c r="M797" s="114"/>
      <c r="N797" s="102">
        <f t="shared" si="3"/>
        <v>0</v>
      </c>
      <c r="O797" s="103"/>
      <c r="P797" s="104" t="str">
        <f>IF($J797="","",VLOOKUP($J797,'Bảng tổng hợp'!$C$11:$M$20000,10,0))</f>
        <v/>
      </c>
      <c r="Q797" s="105" t="str">
        <f>IF($J797="","",VLOOKUP($J797,'Bảng tổng hợp'!$C$11:$M$20000,11,0))</f>
        <v/>
      </c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ht="18.75" customHeight="1">
      <c r="A798" s="106"/>
      <c r="B798" s="111"/>
      <c r="C798" s="112"/>
      <c r="D798" s="112"/>
      <c r="E798" s="99" t="str">
        <f t="shared" si="4"/>
        <v/>
      </c>
      <c r="F798" s="99" t="str">
        <f t="shared" si="5"/>
        <v/>
      </c>
      <c r="G798" s="99" t="str">
        <f t="shared" si="6"/>
        <v/>
      </c>
      <c r="H798" s="113"/>
      <c r="I798" s="113"/>
      <c r="J798" s="106"/>
      <c r="K798" s="99" t="str">
        <f>IF($J798="","",VLOOKUP($J798,'Bảng tổng hợp'!$C$11:$Q$20000,2,0))</f>
        <v/>
      </c>
      <c r="L798" s="101" t="str">
        <f>IF($J798="","",VLOOKUP($J798,'Bảng tổng hợp'!$C$11:$Q$20000,3,0))</f>
        <v/>
      </c>
      <c r="M798" s="114"/>
      <c r="N798" s="102">
        <f t="shared" si="3"/>
        <v>0</v>
      </c>
      <c r="O798" s="103"/>
      <c r="P798" s="104" t="str">
        <f>IF($J798="","",VLOOKUP($J798,'Bảng tổng hợp'!$C$11:$M$20000,10,0))</f>
        <v/>
      </c>
      <c r="Q798" s="105" t="str">
        <f>IF($J798="","",VLOOKUP($J798,'Bảng tổng hợp'!$C$11:$M$20000,11,0))</f>
        <v/>
      </c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ht="18.75" customHeight="1">
      <c r="A799" s="106"/>
      <c r="B799" s="111"/>
      <c r="C799" s="112"/>
      <c r="D799" s="112"/>
      <c r="E799" s="99" t="str">
        <f t="shared" si="4"/>
        <v/>
      </c>
      <c r="F799" s="99" t="str">
        <f t="shared" si="5"/>
        <v/>
      </c>
      <c r="G799" s="99" t="str">
        <f t="shared" si="6"/>
        <v/>
      </c>
      <c r="H799" s="113"/>
      <c r="I799" s="113"/>
      <c r="J799" s="106"/>
      <c r="K799" s="99" t="str">
        <f>IF($J799="","",VLOOKUP($J799,'Bảng tổng hợp'!$C$11:$Q$20000,2,0))</f>
        <v/>
      </c>
      <c r="L799" s="101" t="str">
        <f>IF($J799="","",VLOOKUP($J799,'Bảng tổng hợp'!$C$11:$Q$20000,3,0))</f>
        <v/>
      </c>
      <c r="M799" s="114"/>
      <c r="N799" s="102">
        <f t="shared" si="3"/>
        <v>0</v>
      </c>
      <c r="O799" s="103"/>
      <c r="P799" s="104" t="str">
        <f>IF($J799="","",VLOOKUP($J799,'Bảng tổng hợp'!$C$11:$M$20000,10,0))</f>
        <v/>
      </c>
      <c r="Q799" s="105" t="str">
        <f>IF($J799="","",VLOOKUP($J799,'Bảng tổng hợp'!$C$11:$M$20000,11,0))</f>
        <v/>
      </c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ht="18.75" customHeight="1">
      <c r="A800" s="106"/>
      <c r="B800" s="111"/>
      <c r="C800" s="112"/>
      <c r="D800" s="112"/>
      <c r="E800" s="99" t="str">
        <f t="shared" si="4"/>
        <v/>
      </c>
      <c r="F800" s="99" t="str">
        <f t="shared" si="5"/>
        <v/>
      </c>
      <c r="G800" s="99" t="str">
        <f t="shared" si="6"/>
        <v/>
      </c>
      <c r="H800" s="113"/>
      <c r="I800" s="113"/>
      <c r="J800" s="106"/>
      <c r="K800" s="99" t="str">
        <f>IF($J800="","",VLOOKUP($J800,'Bảng tổng hợp'!$C$11:$Q$20000,2,0))</f>
        <v/>
      </c>
      <c r="L800" s="101" t="str">
        <f>IF($J800="","",VLOOKUP($J800,'Bảng tổng hợp'!$C$11:$Q$20000,3,0))</f>
        <v/>
      </c>
      <c r="M800" s="114"/>
      <c r="N800" s="102">
        <f t="shared" si="3"/>
        <v>0</v>
      </c>
      <c r="O800" s="103"/>
      <c r="P800" s="104" t="str">
        <f>IF($J800="","",VLOOKUP($J800,'Bảng tổng hợp'!$C$11:$M$20000,10,0))</f>
        <v/>
      </c>
      <c r="Q800" s="105" t="str">
        <f>IF($J800="","",VLOOKUP($J800,'Bảng tổng hợp'!$C$11:$M$20000,11,0))</f>
        <v/>
      </c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ht="18.75" customHeight="1">
      <c r="A801" s="106"/>
      <c r="B801" s="111"/>
      <c r="C801" s="112"/>
      <c r="D801" s="112"/>
      <c r="E801" s="99" t="str">
        <f t="shared" si="4"/>
        <v/>
      </c>
      <c r="F801" s="99" t="str">
        <f t="shared" si="5"/>
        <v/>
      </c>
      <c r="G801" s="99" t="str">
        <f t="shared" si="6"/>
        <v/>
      </c>
      <c r="H801" s="113"/>
      <c r="I801" s="113"/>
      <c r="J801" s="106"/>
      <c r="K801" s="99" t="str">
        <f>IF($J801="","",VLOOKUP($J801,'Bảng tổng hợp'!$C$11:$Q$20000,2,0))</f>
        <v/>
      </c>
      <c r="L801" s="101" t="str">
        <f>IF($J801="","",VLOOKUP($J801,'Bảng tổng hợp'!$C$11:$Q$20000,3,0))</f>
        <v/>
      </c>
      <c r="M801" s="114"/>
      <c r="N801" s="102">
        <f t="shared" si="3"/>
        <v>0</v>
      </c>
      <c r="O801" s="103"/>
      <c r="P801" s="104" t="str">
        <f>IF($J801="","",VLOOKUP($J801,'Bảng tổng hợp'!$C$11:$M$20000,10,0))</f>
        <v/>
      </c>
      <c r="Q801" s="105" t="str">
        <f>IF($J801="","",VLOOKUP($J801,'Bảng tổng hợp'!$C$11:$M$20000,11,0))</f>
        <v/>
      </c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ht="18.75" customHeight="1">
      <c r="A802" s="106"/>
      <c r="B802" s="111"/>
      <c r="C802" s="112"/>
      <c r="D802" s="112"/>
      <c r="E802" s="99" t="str">
        <f t="shared" si="4"/>
        <v/>
      </c>
      <c r="F802" s="99" t="str">
        <f t="shared" si="5"/>
        <v/>
      </c>
      <c r="G802" s="99" t="str">
        <f t="shared" si="6"/>
        <v/>
      </c>
      <c r="H802" s="113"/>
      <c r="I802" s="113"/>
      <c r="J802" s="106"/>
      <c r="K802" s="99" t="str">
        <f>IF($J802="","",VLOOKUP($J802,'Bảng tổng hợp'!$C$11:$Q$20000,2,0))</f>
        <v/>
      </c>
      <c r="L802" s="101" t="str">
        <f>IF($J802="","",VLOOKUP($J802,'Bảng tổng hợp'!$C$11:$Q$20000,3,0))</f>
        <v/>
      </c>
      <c r="M802" s="114"/>
      <c r="N802" s="102">
        <f t="shared" si="3"/>
        <v>0</v>
      </c>
      <c r="O802" s="103"/>
      <c r="P802" s="104" t="str">
        <f>IF($J802="","",VLOOKUP($J802,'Bảng tổng hợp'!$C$11:$M$20000,10,0))</f>
        <v/>
      </c>
      <c r="Q802" s="105" t="str">
        <f>IF($J802="","",VLOOKUP($J802,'Bảng tổng hợp'!$C$11:$M$20000,11,0))</f>
        <v/>
      </c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ht="18.75" customHeight="1">
      <c r="A803" s="106"/>
      <c r="B803" s="111"/>
      <c r="C803" s="112"/>
      <c r="D803" s="112"/>
      <c r="E803" s="99" t="str">
        <f t="shared" si="4"/>
        <v/>
      </c>
      <c r="F803" s="99" t="str">
        <f t="shared" si="5"/>
        <v/>
      </c>
      <c r="G803" s="99" t="str">
        <f t="shared" si="6"/>
        <v/>
      </c>
      <c r="H803" s="113"/>
      <c r="I803" s="113"/>
      <c r="J803" s="106"/>
      <c r="K803" s="99" t="str">
        <f>IF($J803="","",VLOOKUP($J803,'Bảng tổng hợp'!$C$11:$Q$20000,2,0))</f>
        <v/>
      </c>
      <c r="L803" s="101" t="str">
        <f>IF($J803="","",VLOOKUP($J803,'Bảng tổng hợp'!$C$11:$Q$20000,3,0))</f>
        <v/>
      </c>
      <c r="M803" s="114"/>
      <c r="N803" s="102">
        <f t="shared" si="3"/>
        <v>0</v>
      </c>
      <c r="O803" s="103"/>
      <c r="P803" s="104" t="str">
        <f>IF($J803="","",VLOOKUP($J803,'Bảng tổng hợp'!$C$11:$M$20000,10,0))</f>
        <v/>
      </c>
      <c r="Q803" s="105" t="str">
        <f>IF($J803="","",VLOOKUP($J803,'Bảng tổng hợp'!$C$11:$M$20000,11,0))</f>
        <v/>
      </c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ht="18.75" customHeight="1">
      <c r="A804" s="106"/>
      <c r="B804" s="111"/>
      <c r="C804" s="112"/>
      <c r="D804" s="112"/>
      <c r="E804" s="99" t="str">
        <f t="shared" si="4"/>
        <v/>
      </c>
      <c r="F804" s="99" t="str">
        <f t="shared" si="5"/>
        <v/>
      </c>
      <c r="G804" s="99" t="str">
        <f t="shared" si="6"/>
        <v/>
      </c>
      <c r="H804" s="113"/>
      <c r="I804" s="113"/>
      <c r="J804" s="106"/>
      <c r="K804" s="99" t="str">
        <f>IF($J804="","",VLOOKUP($J804,'Bảng tổng hợp'!$C$11:$Q$20000,2,0))</f>
        <v/>
      </c>
      <c r="L804" s="101" t="str">
        <f>IF($J804="","",VLOOKUP($J804,'Bảng tổng hợp'!$C$11:$Q$20000,3,0))</f>
        <v/>
      </c>
      <c r="M804" s="114"/>
      <c r="N804" s="102">
        <f t="shared" si="3"/>
        <v>0</v>
      </c>
      <c r="O804" s="103"/>
      <c r="P804" s="104" t="str">
        <f>IF($J804="","",VLOOKUP($J804,'Bảng tổng hợp'!$C$11:$M$20000,10,0))</f>
        <v/>
      </c>
      <c r="Q804" s="105" t="str">
        <f>IF($J804="","",VLOOKUP($J804,'Bảng tổng hợp'!$C$11:$M$20000,11,0))</f>
        <v/>
      </c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ht="18.75" customHeight="1">
      <c r="A805" s="106"/>
      <c r="B805" s="111"/>
      <c r="C805" s="112"/>
      <c r="D805" s="112"/>
      <c r="E805" s="99" t="str">
        <f t="shared" si="4"/>
        <v/>
      </c>
      <c r="F805" s="99" t="str">
        <f t="shared" si="5"/>
        <v/>
      </c>
      <c r="G805" s="99" t="str">
        <f t="shared" si="6"/>
        <v/>
      </c>
      <c r="H805" s="113"/>
      <c r="I805" s="113"/>
      <c r="J805" s="106"/>
      <c r="K805" s="99" t="str">
        <f>IF($J805="","",VLOOKUP($J805,'Bảng tổng hợp'!$C$11:$Q$20000,2,0))</f>
        <v/>
      </c>
      <c r="L805" s="101" t="str">
        <f>IF($J805="","",VLOOKUP($J805,'Bảng tổng hợp'!$C$11:$Q$20000,3,0))</f>
        <v/>
      </c>
      <c r="M805" s="114"/>
      <c r="N805" s="102">
        <f t="shared" si="3"/>
        <v>0</v>
      </c>
      <c r="O805" s="103"/>
      <c r="P805" s="104" t="str">
        <f>IF($J805="","",VLOOKUP($J805,'Bảng tổng hợp'!$C$11:$M$20000,10,0))</f>
        <v/>
      </c>
      <c r="Q805" s="105" t="str">
        <f>IF($J805="","",VLOOKUP($J805,'Bảng tổng hợp'!$C$11:$M$20000,11,0))</f>
        <v/>
      </c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ht="18.75" customHeight="1">
      <c r="A806" s="106"/>
      <c r="B806" s="111"/>
      <c r="C806" s="112"/>
      <c r="D806" s="112"/>
      <c r="E806" s="99" t="str">
        <f t="shared" si="4"/>
        <v/>
      </c>
      <c r="F806" s="99" t="str">
        <f t="shared" si="5"/>
        <v/>
      </c>
      <c r="G806" s="99" t="str">
        <f t="shared" si="6"/>
        <v/>
      </c>
      <c r="H806" s="113"/>
      <c r="I806" s="113"/>
      <c r="J806" s="106"/>
      <c r="K806" s="99" t="str">
        <f>IF($J806="","",VLOOKUP($J806,'Bảng tổng hợp'!$C$11:$Q$20000,2,0))</f>
        <v/>
      </c>
      <c r="L806" s="101" t="str">
        <f>IF($J806="","",VLOOKUP($J806,'Bảng tổng hợp'!$C$11:$Q$20000,3,0))</f>
        <v/>
      </c>
      <c r="M806" s="114"/>
      <c r="N806" s="102">
        <f t="shared" si="3"/>
        <v>0</v>
      </c>
      <c r="O806" s="103"/>
      <c r="P806" s="104" t="str">
        <f>IF($J806="","",VLOOKUP($J806,'Bảng tổng hợp'!$C$11:$M$20000,10,0))</f>
        <v/>
      </c>
      <c r="Q806" s="105" t="str">
        <f>IF($J806="","",VLOOKUP($J806,'Bảng tổng hợp'!$C$11:$M$20000,11,0))</f>
        <v/>
      </c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ht="18.75" customHeight="1">
      <c r="A807" s="106"/>
      <c r="B807" s="111"/>
      <c r="C807" s="112"/>
      <c r="D807" s="112"/>
      <c r="E807" s="99" t="str">
        <f t="shared" si="4"/>
        <v/>
      </c>
      <c r="F807" s="99" t="str">
        <f t="shared" si="5"/>
        <v/>
      </c>
      <c r="G807" s="99" t="str">
        <f t="shared" si="6"/>
        <v/>
      </c>
      <c r="H807" s="113"/>
      <c r="I807" s="113"/>
      <c r="J807" s="106"/>
      <c r="K807" s="99" t="str">
        <f>IF($J807="","",VLOOKUP($J807,'Bảng tổng hợp'!$C$11:$Q$20000,2,0))</f>
        <v/>
      </c>
      <c r="L807" s="101" t="str">
        <f>IF($J807="","",VLOOKUP($J807,'Bảng tổng hợp'!$C$11:$Q$20000,3,0))</f>
        <v/>
      </c>
      <c r="M807" s="114"/>
      <c r="N807" s="102">
        <f t="shared" si="3"/>
        <v>0</v>
      </c>
      <c r="O807" s="103"/>
      <c r="P807" s="104" t="str">
        <f>IF($J807="","",VLOOKUP($J807,'Bảng tổng hợp'!$C$11:$M$20000,10,0))</f>
        <v/>
      </c>
      <c r="Q807" s="105" t="str">
        <f>IF($J807="","",VLOOKUP($J807,'Bảng tổng hợp'!$C$11:$M$20000,11,0))</f>
        <v/>
      </c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ht="18.75" customHeight="1">
      <c r="A808" s="106"/>
      <c r="B808" s="111"/>
      <c r="C808" s="112"/>
      <c r="D808" s="112"/>
      <c r="E808" s="99" t="str">
        <f t="shared" si="4"/>
        <v/>
      </c>
      <c r="F808" s="99" t="str">
        <f t="shared" si="5"/>
        <v/>
      </c>
      <c r="G808" s="99" t="str">
        <f t="shared" si="6"/>
        <v/>
      </c>
      <c r="H808" s="113"/>
      <c r="I808" s="113"/>
      <c r="J808" s="106"/>
      <c r="K808" s="99" t="str">
        <f>IF($J808="","",VLOOKUP($J808,'Bảng tổng hợp'!$C$11:$Q$20000,2,0))</f>
        <v/>
      </c>
      <c r="L808" s="101" t="str">
        <f>IF($J808="","",VLOOKUP($J808,'Bảng tổng hợp'!$C$11:$Q$20000,3,0))</f>
        <v/>
      </c>
      <c r="M808" s="114"/>
      <c r="N808" s="102">
        <f t="shared" si="3"/>
        <v>0</v>
      </c>
      <c r="O808" s="103"/>
      <c r="P808" s="104" t="str">
        <f>IF($J808="","",VLOOKUP($J808,'Bảng tổng hợp'!$C$11:$M$20000,10,0))</f>
        <v/>
      </c>
      <c r="Q808" s="105" t="str">
        <f>IF($J808="","",VLOOKUP($J808,'Bảng tổng hợp'!$C$11:$M$20000,11,0))</f>
        <v/>
      </c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ht="18.75" customHeight="1">
      <c r="A809" s="106"/>
      <c r="B809" s="111"/>
      <c r="C809" s="112"/>
      <c r="D809" s="112"/>
      <c r="E809" s="99" t="str">
        <f t="shared" si="4"/>
        <v/>
      </c>
      <c r="F809" s="99" t="str">
        <f t="shared" si="5"/>
        <v/>
      </c>
      <c r="G809" s="99" t="str">
        <f t="shared" si="6"/>
        <v/>
      </c>
      <c r="H809" s="113"/>
      <c r="I809" s="113"/>
      <c r="J809" s="106"/>
      <c r="K809" s="99" t="str">
        <f>IF($J809="","",VLOOKUP($J809,'Bảng tổng hợp'!$C$11:$Q$20000,2,0))</f>
        <v/>
      </c>
      <c r="L809" s="101" t="str">
        <f>IF($J809="","",VLOOKUP($J809,'Bảng tổng hợp'!$C$11:$Q$20000,3,0))</f>
        <v/>
      </c>
      <c r="M809" s="114"/>
      <c r="N809" s="102">
        <f t="shared" si="3"/>
        <v>0</v>
      </c>
      <c r="O809" s="103"/>
      <c r="P809" s="104" t="str">
        <f>IF($J809="","",VLOOKUP($J809,'Bảng tổng hợp'!$C$11:$M$20000,10,0))</f>
        <v/>
      </c>
      <c r="Q809" s="105" t="str">
        <f>IF($J809="","",VLOOKUP($J809,'Bảng tổng hợp'!$C$11:$M$20000,11,0))</f>
        <v/>
      </c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ht="18.75" customHeight="1">
      <c r="A810" s="106"/>
      <c r="B810" s="111"/>
      <c r="C810" s="112"/>
      <c r="D810" s="112"/>
      <c r="E810" s="99" t="str">
        <f t="shared" si="4"/>
        <v/>
      </c>
      <c r="F810" s="99" t="str">
        <f t="shared" si="5"/>
        <v/>
      </c>
      <c r="G810" s="99" t="str">
        <f t="shared" si="6"/>
        <v/>
      </c>
      <c r="H810" s="113"/>
      <c r="I810" s="113"/>
      <c r="J810" s="106"/>
      <c r="K810" s="99" t="str">
        <f>IF($J810="","",VLOOKUP($J810,'Bảng tổng hợp'!$C$11:$Q$20000,2,0))</f>
        <v/>
      </c>
      <c r="L810" s="101" t="str">
        <f>IF($J810="","",VLOOKUP($J810,'Bảng tổng hợp'!$C$11:$Q$20000,3,0))</f>
        <v/>
      </c>
      <c r="M810" s="114"/>
      <c r="N810" s="102">
        <f t="shared" si="3"/>
        <v>0</v>
      </c>
      <c r="O810" s="103"/>
      <c r="P810" s="104" t="str">
        <f>IF($J810="","",VLOOKUP($J810,'Bảng tổng hợp'!$C$11:$M$20000,10,0))</f>
        <v/>
      </c>
      <c r="Q810" s="105" t="str">
        <f>IF($J810="","",VLOOKUP($J810,'Bảng tổng hợp'!$C$11:$M$20000,11,0))</f>
        <v/>
      </c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ht="18.75" customHeight="1">
      <c r="A811" s="106"/>
      <c r="B811" s="111"/>
      <c r="C811" s="112"/>
      <c r="D811" s="112"/>
      <c r="E811" s="99" t="str">
        <f t="shared" si="4"/>
        <v/>
      </c>
      <c r="F811" s="99" t="str">
        <f t="shared" si="5"/>
        <v/>
      </c>
      <c r="G811" s="99" t="str">
        <f t="shared" si="6"/>
        <v/>
      </c>
      <c r="H811" s="113"/>
      <c r="I811" s="113"/>
      <c r="J811" s="106"/>
      <c r="K811" s="99" t="str">
        <f>IF($J811="","",VLOOKUP($J811,'Bảng tổng hợp'!$C$11:$Q$20000,2,0))</f>
        <v/>
      </c>
      <c r="L811" s="101" t="str">
        <f>IF($J811="","",VLOOKUP($J811,'Bảng tổng hợp'!$C$11:$Q$20000,3,0))</f>
        <v/>
      </c>
      <c r="M811" s="114"/>
      <c r="N811" s="102">
        <f t="shared" si="3"/>
        <v>0</v>
      </c>
      <c r="O811" s="103"/>
      <c r="P811" s="104" t="str">
        <f>IF($J811="","",VLOOKUP($J811,'Bảng tổng hợp'!$C$11:$M$20000,10,0))</f>
        <v/>
      </c>
      <c r="Q811" s="105" t="str">
        <f>IF($J811="","",VLOOKUP($J811,'Bảng tổng hợp'!$C$11:$M$20000,11,0))</f>
        <v/>
      </c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ht="18.75" customHeight="1">
      <c r="A812" s="106"/>
      <c r="B812" s="111"/>
      <c r="C812" s="112"/>
      <c r="D812" s="112"/>
      <c r="E812" s="99" t="str">
        <f t="shared" si="4"/>
        <v/>
      </c>
      <c r="F812" s="99" t="str">
        <f t="shared" si="5"/>
        <v/>
      </c>
      <c r="G812" s="99" t="str">
        <f t="shared" si="6"/>
        <v/>
      </c>
      <c r="H812" s="113"/>
      <c r="I812" s="113"/>
      <c r="J812" s="106"/>
      <c r="K812" s="99" t="str">
        <f>IF($J812="","",VLOOKUP($J812,'Bảng tổng hợp'!$C$11:$Q$20000,2,0))</f>
        <v/>
      </c>
      <c r="L812" s="101" t="str">
        <f>IF($J812="","",VLOOKUP($J812,'Bảng tổng hợp'!$C$11:$Q$20000,3,0))</f>
        <v/>
      </c>
      <c r="M812" s="114"/>
      <c r="N812" s="102">
        <f t="shared" si="3"/>
        <v>0</v>
      </c>
      <c r="O812" s="103"/>
      <c r="P812" s="104" t="str">
        <f>IF($J812="","",VLOOKUP($J812,'Bảng tổng hợp'!$C$11:$M$20000,10,0))</f>
        <v/>
      </c>
      <c r="Q812" s="105" t="str">
        <f>IF($J812="","",VLOOKUP($J812,'Bảng tổng hợp'!$C$11:$M$20000,11,0))</f>
        <v/>
      </c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ht="18.75" customHeight="1">
      <c r="A813" s="106"/>
      <c r="B813" s="111"/>
      <c r="C813" s="112"/>
      <c r="D813" s="112"/>
      <c r="E813" s="99" t="str">
        <f t="shared" si="4"/>
        <v/>
      </c>
      <c r="F813" s="99" t="str">
        <f t="shared" si="5"/>
        <v/>
      </c>
      <c r="G813" s="99" t="str">
        <f t="shared" si="6"/>
        <v/>
      </c>
      <c r="H813" s="113"/>
      <c r="I813" s="113"/>
      <c r="J813" s="106"/>
      <c r="K813" s="99" t="str">
        <f>IF($J813="","",VLOOKUP($J813,'Bảng tổng hợp'!$C$11:$Q$20000,2,0))</f>
        <v/>
      </c>
      <c r="L813" s="101" t="str">
        <f>IF($J813="","",VLOOKUP($J813,'Bảng tổng hợp'!$C$11:$Q$20000,3,0))</f>
        <v/>
      </c>
      <c r="M813" s="114"/>
      <c r="N813" s="102">
        <f t="shared" si="3"/>
        <v>0</v>
      </c>
      <c r="O813" s="103"/>
      <c r="P813" s="104" t="str">
        <f>IF($J813="","",VLOOKUP($J813,'Bảng tổng hợp'!$C$11:$M$20000,10,0))</f>
        <v/>
      </c>
      <c r="Q813" s="105" t="str">
        <f>IF($J813="","",VLOOKUP($J813,'Bảng tổng hợp'!$C$11:$M$20000,11,0))</f>
        <v/>
      </c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ht="18.75" customHeight="1">
      <c r="A814" s="106"/>
      <c r="B814" s="111"/>
      <c r="C814" s="112"/>
      <c r="D814" s="112"/>
      <c r="E814" s="99" t="str">
        <f t="shared" si="4"/>
        <v/>
      </c>
      <c r="F814" s="99" t="str">
        <f t="shared" si="5"/>
        <v/>
      </c>
      <c r="G814" s="99" t="str">
        <f t="shared" si="6"/>
        <v/>
      </c>
      <c r="H814" s="113"/>
      <c r="I814" s="113"/>
      <c r="J814" s="106"/>
      <c r="K814" s="99" t="str">
        <f>IF($J814="","",VLOOKUP($J814,'Bảng tổng hợp'!$C$11:$Q$20000,2,0))</f>
        <v/>
      </c>
      <c r="L814" s="101" t="str">
        <f>IF($J814="","",VLOOKUP($J814,'Bảng tổng hợp'!$C$11:$Q$20000,3,0))</f>
        <v/>
      </c>
      <c r="M814" s="114"/>
      <c r="N814" s="102">
        <f t="shared" si="3"/>
        <v>0</v>
      </c>
      <c r="O814" s="103"/>
      <c r="P814" s="104" t="str">
        <f>IF($J814="","",VLOOKUP($J814,'Bảng tổng hợp'!$C$11:$M$20000,10,0))</f>
        <v/>
      </c>
      <c r="Q814" s="105" t="str">
        <f>IF($J814="","",VLOOKUP($J814,'Bảng tổng hợp'!$C$11:$M$20000,11,0))</f>
        <v/>
      </c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ht="18.75" customHeight="1">
      <c r="A815" s="106"/>
      <c r="B815" s="111"/>
      <c r="C815" s="112"/>
      <c r="D815" s="112"/>
      <c r="E815" s="99" t="str">
        <f t="shared" si="4"/>
        <v/>
      </c>
      <c r="F815" s="99" t="str">
        <f t="shared" si="5"/>
        <v/>
      </c>
      <c r="G815" s="99" t="str">
        <f t="shared" si="6"/>
        <v/>
      </c>
      <c r="H815" s="113"/>
      <c r="I815" s="113"/>
      <c r="J815" s="106"/>
      <c r="K815" s="99" t="str">
        <f>IF($J815="","",VLOOKUP($J815,'Bảng tổng hợp'!$C$11:$Q$20000,2,0))</f>
        <v/>
      </c>
      <c r="L815" s="101" t="str">
        <f>IF($J815="","",VLOOKUP($J815,'Bảng tổng hợp'!$C$11:$Q$20000,3,0))</f>
        <v/>
      </c>
      <c r="M815" s="114"/>
      <c r="N815" s="102">
        <f t="shared" si="3"/>
        <v>0</v>
      </c>
      <c r="O815" s="103"/>
      <c r="P815" s="104" t="str">
        <f>IF($J815="","",VLOOKUP($J815,'Bảng tổng hợp'!$C$11:$M$20000,10,0))</f>
        <v/>
      </c>
      <c r="Q815" s="105" t="str">
        <f>IF($J815="","",VLOOKUP($J815,'Bảng tổng hợp'!$C$11:$M$20000,11,0))</f>
        <v/>
      </c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ht="18.75" customHeight="1">
      <c r="A816" s="106"/>
      <c r="B816" s="111"/>
      <c r="C816" s="112"/>
      <c r="D816" s="112"/>
      <c r="E816" s="99" t="str">
        <f t="shared" si="4"/>
        <v/>
      </c>
      <c r="F816" s="99" t="str">
        <f t="shared" si="5"/>
        <v/>
      </c>
      <c r="G816" s="99" t="str">
        <f t="shared" si="6"/>
        <v/>
      </c>
      <c r="H816" s="113"/>
      <c r="I816" s="113"/>
      <c r="J816" s="106"/>
      <c r="K816" s="99" t="str">
        <f>IF($J816="","",VLOOKUP($J816,'Bảng tổng hợp'!$C$11:$Q$20000,2,0))</f>
        <v/>
      </c>
      <c r="L816" s="101" t="str">
        <f>IF($J816="","",VLOOKUP($J816,'Bảng tổng hợp'!$C$11:$Q$20000,3,0))</f>
        <v/>
      </c>
      <c r="M816" s="114"/>
      <c r="N816" s="102">
        <f t="shared" si="3"/>
        <v>0</v>
      </c>
      <c r="O816" s="103"/>
      <c r="P816" s="104" t="str">
        <f>IF($J816="","",VLOOKUP($J816,'Bảng tổng hợp'!$C$11:$M$20000,10,0))</f>
        <v/>
      </c>
      <c r="Q816" s="105" t="str">
        <f>IF($J816="","",VLOOKUP($J816,'Bảng tổng hợp'!$C$11:$M$20000,11,0))</f>
        <v/>
      </c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ht="18.75" customHeight="1">
      <c r="A817" s="106"/>
      <c r="B817" s="111"/>
      <c r="C817" s="112"/>
      <c r="D817" s="112"/>
      <c r="E817" s="99" t="str">
        <f t="shared" si="4"/>
        <v/>
      </c>
      <c r="F817" s="99" t="str">
        <f t="shared" si="5"/>
        <v/>
      </c>
      <c r="G817" s="99" t="str">
        <f t="shared" si="6"/>
        <v/>
      </c>
      <c r="H817" s="113"/>
      <c r="I817" s="113"/>
      <c r="J817" s="106"/>
      <c r="K817" s="99" t="str">
        <f>IF($J817="","",VLOOKUP($J817,'Bảng tổng hợp'!$C$11:$Q$20000,2,0))</f>
        <v/>
      </c>
      <c r="L817" s="101" t="str">
        <f>IF($J817="","",VLOOKUP($J817,'Bảng tổng hợp'!$C$11:$Q$20000,3,0))</f>
        <v/>
      </c>
      <c r="M817" s="114"/>
      <c r="N817" s="102">
        <f t="shared" si="3"/>
        <v>0</v>
      </c>
      <c r="O817" s="103"/>
      <c r="P817" s="104" t="str">
        <f>IF($J817="","",VLOOKUP($J817,'Bảng tổng hợp'!$C$11:$M$20000,10,0))</f>
        <v/>
      </c>
      <c r="Q817" s="105" t="str">
        <f>IF($J817="","",VLOOKUP($J817,'Bảng tổng hợp'!$C$11:$M$20000,11,0))</f>
        <v/>
      </c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ht="18.75" customHeight="1">
      <c r="A818" s="106"/>
      <c r="B818" s="111"/>
      <c r="C818" s="112"/>
      <c r="D818" s="112"/>
      <c r="E818" s="99" t="str">
        <f t="shared" si="4"/>
        <v/>
      </c>
      <c r="F818" s="99" t="str">
        <f t="shared" si="5"/>
        <v/>
      </c>
      <c r="G818" s="99" t="str">
        <f t="shared" si="6"/>
        <v/>
      </c>
      <c r="H818" s="113"/>
      <c r="I818" s="113"/>
      <c r="J818" s="106"/>
      <c r="K818" s="99" t="str">
        <f>IF($J818="","",VLOOKUP($J818,'Bảng tổng hợp'!$C$11:$Q$20000,2,0))</f>
        <v/>
      </c>
      <c r="L818" s="101" t="str">
        <f>IF($J818="","",VLOOKUP($J818,'Bảng tổng hợp'!$C$11:$Q$20000,3,0))</f>
        <v/>
      </c>
      <c r="M818" s="114"/>
      <c r="N818" s="102">
        <f t="shared" si="3"/>
        <v>0</v>
      </c>
      <c r="O818" s="103"/>
      <c r="P818" s="104" t="str">
        <f>IF($J818="","",VLOOKUP($J818,'Bảng tổng hợp'!$C$11:$M$20000,10,0))</f>
        <v/>
      </c>
      <c r="Q818" s="105" t="str">
        <f>IF($J818="","",VLOOKUP($J818,'Bảng tổng hợp'!$C$11:$M$20000,11,0))</f>
        <v/>
      </c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ht="18.75" customHeight="1">
      <c r="A819" s="106"/>
      <c r="B819" s="111"/>
      <c r="C819" s="112"/>
      <c r="D819" s="112"/>
      <c r="E819" s="99" t="str">
        <f t="shared" si="4"/>
        <v/>
      </c>
      <c r="F819" s="99" t="str">
        <f t="shared" si="5"/>
        <v/>
      </c>
      <c r="G819" s="99" t="str">
        <f t="shared" si="6"/>
        <v/>
      </c>
      <c r="H819" s="113"/>
      <c r="I819" s="113"/>
      <c r="J819" s="106"/>
      <c r="K819" s="99" t="str">
        <f>IF($J819="","",VLOOKUP($J819,'Bảng tổng hợp'!$C$11:$Q$20000,2,0))</f>
        <v/>
      </c>
      <c r="L819" s="101" t="str">
        <f>IF($J819="","",VLOOKUP($J819,'Bảng tổng hợp'!$C$11:$Q$20000,3,0))</f>
        <v/>
      </c>
      <c r="M819" s="114"/>
      <c r="N819" s="102">
        <f t="shared" si="3"/>
        <v>0</v>
      </c>
      <c r="O819" s="103"/>
      <c r="P819" s="104" t="str">
        <f>IF($J819="","",VLOOKUP($J819,'Bảng tổng hợp'!$C$11:$M$20000,10,0))</f>
        <v/>
      </c>
      <c r="Q819" s="105" t="str">
        <f>IF($J819="","",VLOOKUP($J819,'Bảng tổng hợp'!$C$11:$M$20000,11,0))</f>
        <v/>
      </c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ht="18.75" customHeight="1">
      <c r="A820" s="106"/>
      <c r="B820" s="111"/>
      <c r="C820" s="112"/>
      <c r="D820" s="112"/>
      <c r="E820" s="99" t="str">
        <f t="shared" si="4"/>
        <v/>
      </c>
      <c r="F820" s="99" t="str">
        <f t="shared" si="5"/>
        <v/>
      </c>
      <c r="G820" s="99" t="str">
        <f t="shared" si="6"/>
        <v/>
      </c>
      <c r="H820" s="113"/>
      <c r="I820" s="113"/>
      <c r="J820" s="106"/>
      <c r="K820" s="99" t="str">
        <f>IF($J820="","",VLOOKUP($J820,'Bảng tổng hợp'!$C$11:$Q$20000,2,0))</f>
        <v/>
      </c>
      <c r="L820" s="101" t="str">
        <f>IF($J820="","",VLOOKUP($J820,'Bảng tổng hợp'!$C$11:$Q$20000,3,0))</f>
        <v/>
      </c>
      <c r="M820" s="114"/>
      <c r="N820" s="102">
        <f t="shared" si="3"/>
        <v>0</v>
      </c>
      <c r="O820" s="103"/>
      <c r="P820" s="104" t="str">
        <f>IF($J820="","",VLOOKUP($J820,'Bảng tổng hợp'!$C$11:$M$20000,10,0))</f>
        <v/>
      </c>
      <c r="Q820" s="105" t="str">
        <f>IF($J820="","",VLOOKUP($J820,'Bảng tổng hợp'!$C$11:$M$20000,11,0))</f>
        <v/>
      </c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ht="18.75" customHeight="1">
      <c r="A821" s="106"/>
      <c r="B821" s="111"/>
      <c r="C821" s="112"/>
      <c r="D821" s="112"/>
      <c r="E821" s="99" t="str">
        <f t="shared" si="4"/>
        <v/>
      </c>
      <c r="F821" s="99" t="str">
        <f t="shared" si="5"/>
        <v/>
      </c>
      <c r="G821" s="99" t="str">
        <f t="shared" si="6"/>
        <v/>
      </c>
      <c r="H821" s="113"/>
      <c r="I821" s="113"/>
      <c r="J821" s="106"/>
      <c r="K821" s="99" t="str">
        <f>IF($J821="","",VLOOKUP($J821,'Bảng tổng hợp'!$C$11:$Q$20000,2,0))</f>
        <v/>
      </c>
      <c r="L821" s="101" t="str">
        <f>IF($J821="","",VLOOKUP($J821,'Bảng tổng hợp'!$C$11:$Q$20000,3,0))</f>
        <v/>
      </c>
      <c r="M821" s="114"/>
      <c r="N821" s="102">
        <f t="shared" si="3"/>
        <v>0</v>
      </c>
      <c r="O821" s="103"/>
      <c r="P821" s="104" t="str">
        <f>IF($J821="","",VLOOKUP($J821,'Bảng tổng hợp'!$C$11:$M$20000,10,0))</f>
        <v/>
      </c>
      <c r="Q821" s="105" t="str">
        <f>IF($J821="","",VLOOKUP($J821,'Bảng tổng hợp'!$C$11:$M$20000,11,0))</f>
        <v/>
      </c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ht="18.75" customHeight="1">
      <c r="A822" s="106"/>
      <c r="B822" s="111"/>
      <c r="C822" s="112"/>
      <c r="D822" s="112"/>
      <c r="E822" s="99" t="str">
        <f t="shared" si="4"/>
        <v/>
      </c>
      <c r="F822" s="99" t="str">
        <f t="shared" si="5"/>
        <v/>
      </c>
      <c r="G822" s="99" t="str">
        <f t="shared" si="6"/>
        <v/>
      </c>
      <c r="H822" s="113"/>
      <c r="I822" s="113"/>
      <c r="J822" s="106"/>
      <c r="K822" s="99" t="str">
        <f>IF($J822="","",VLOOKUP($J822,'Bảng tổng hợp'!$C$11:$Q$20000,2,0))</f>
        <v/>
      </c>
      <c r="L822" s="101" t="str">
        <f>IF($J822="","",VLOOKUP($J822,'Bảng tổng hợp'!$C$11:$Q$20000,3,0))</f>
        <v/>
      </c>
      <c r="M822" s="114"/>
      <c r="N822" s="102">
        <f t="shared" si="3"/>
        <v>0</v>
      </c>
      <c r="O822" s="103"/>
      <c r="P822" s="104" t="str">
        <f>IF($J822="","",VLOOKUP($J822,'Bảng tổng hợp'!$C$11:$M$20000,10,0))</f>
        <v/>
      </c>
      <c r="Q822" s="105" t="str">
        <f>IF($J822="","",VLOOKUP($J822,'Bảng tổng hợp'!$C$11:$M$20000,11,0))</f>
        <v/>
      </c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ht="18.75" customHeight="1">
      <c r="A823" s="106"/>
      <c r="B823" s="111"/>
      <c r="C823" s="112"/>
      <c r="D823" s="112"/>
      <c r="E823" s="99" t="str">
        <f t="shared" si="4"/>
        <v/>
      </c>
      <c r="F823" s="99" t="str">
        <f t="shared" si="5"/>
        <v/>
      </c>
      <c r="G823" s="99" t="str">
        <f t="shared" si="6"/>
        <v/>
      </c>
      <c r="H823" s="113"/>
      <c r="I823" s="113"/>
      <c r="J823" s="106"/>
      <c r="K823" s="99" t="str">
        <f>IF($J823="","",VLOOKUP($J823,'Bảng tổng hợp'!$C$11:$Q$20000,2,0))</f>
        <v/>
      </c>
      <c r="L823" s="101" t="str">
        <f>IF($J823="","",VLOOKUP($J823,'Bảng tổng hợp'!$C$11:$Q$20000,3,0))</f>
        <v/>
      </c>
      <c r="M823" s="114"/>
      <c r="N823" s="102">
        <f t="shared" si="3"/>
        <v>0</v>
      </c>
      <c r="O823" s="103"/>
      <c r="P823" s="104" t="str">
        <f>IF($J823="","",VLOOKUP($J823,'Bảng tổng hợp'!$C$11:$M$20000,10,0))</f>
        <v/>
      </c>
      <c r="Q823" s="105" t="str">
        <f>IF($J823="","",VLOOKUP($J823,'Bảng tổng hợp'!$C$11:$M$20000,11,0))</f>
        <v/>
      </c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ht="18.75" customHeight="1">
      <c r="A824" s="106"/>
      <c r="B824" s="111"/>
      <c r="C824" s="112"/>
      <c r="D824" s="112"/>
      <c r="E824" s="99" t="str">
        <f t="shared" si="4"/>
        <v/>
      </c>
      <c r="F824" s="99" t="str">
        <f t="shared" si="5"/>
        <v/>
      </c>
      <c r="G824" s="99" t="str">
        <f t="shared" si="6"/>
        <v/>
      </c>
      <c r="H824" s="113"/>
      <c r="I824" s="113"/>
      <c r="J824" s="106"/>
      <c r="K824" s="99" t="str">
        <f>IF($J824="","",VLOOKUP($J824,'Bảng tổng hợp'!$C$11:$Q$20000,2,0))</f>
        <v/>
      </c>
      <c r="L824" s="101" t="str">
        <f>IF($J824="","",VLOOKUP($J824,'Bảng tổng hợp'!$C$11:$Q$20000,3,0))</f>
        <v/>
      </c>
      <c r="M824" s="114"/>
      <c r="N824" s="102">
        <f t="shared" si="3"/>
        <v>0</v>
      </c>
      <c r="O824" s="103"/>
      <c r="P824" s="104" t="str">
        <f>IF($J824="","",VLOOKUP($J824,'Bảng tổng hợp'!$C$11:$M$20000,10,0))</f>
        <v/>
      </c>
      <c r="Q824" s="105" t="str">
        <f>IF($J824="","",VLOOKUP($J824,'Bảng tổng hợp'!$C$11:$M$20000,11,0))</f>
        <v/>
      </c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ht="18.75" customHeight="1">
      <c r="A825" s="106"/>
      <c r="B825" s="111"/>
      <c r="C825" s="112"/>
      <c r="D825" s="112"/>
      <c r="E825" s="99" t="str">
        <f t="shared" si="4"/>
        <v/>
      </c>
      <c r="F825" s="99" t="str">
        <f t="shared" si="5"/>
        <v/>
      </c>
      <c r="G825" s="99" t="str">
        <f t="shared" si="6"/>
        <v/>
      </c>
      <c r="H825" s="113"/>
      <c r="I825" s="113"/>
      <c r="J825" s="106"/>
      <c r="K825" s="99" t="str">
        <f>IF($J825="","",VLOOKUP($J825,'Bảng tổng hợp'!$C$11:$Q$20000,2,0))</f>
        <v/>
      </c>
      <c r="L825" s="101" t="str">
        <f>IF($J825="","",VLOOKUP($J825,'Bảng tổng hợp'!$C$11:$Q$20000,3,0))</f>
        <v/>
      </c>
      <c r="M825" s="114"/>
      <c r="N825" s="102">
        <f t="shared" si="3"/>
        <v>0</v>
      </c>
      <c r="O825" s="103"/>
      <c r="P825" s="104" t="str">
        <f>IF($J825="","",VLOOKUP($J825,'Bảng tổng hợp'!$C$11:$M$20000,10,0))</f>
        <v/>
      </c>
      <c r="Q825" s="105" t="str">
        <f>IF($J825="","",VLOOKUP($J825,'Bảng tổng hợp'!$C$11:$M$20000,11,0))</f>
        <v/>
      </c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ht="18.75" customHeight="1">
      <c r="A826" s="106"/>
      <c r="B826" s="111"/>
      <c r="C826" s="112"/>
      <c r="D826" s="112"/>
      <c r="E826" s="99" t="str">
        <f t="shared" si="4"/>
        <v/>
      </c>
      <c r="F826" s="99" t="str">
        <f t="shared" si="5"/>
        <v/>
      </c>
      <c r="G826" s="99" t="str">
        <f t="shared" si="6"/>
        <v/>
      </c>
      <c r="H826" s="113"/>
      <c r="I826" s="113"/>
      <c r="J826" s="106"/>
      <c r="K826" s="99" t="str">
        <f>IF($J826="","",VLOOKUP($J826,'Bảng tổng hợp'!$C$11:$Q$20000,2,0))</f>
        <v/>
      </c>
      <c r="L826" s="101" t="str">
        <f>IF($J826="","",VLOOKUP($J826,'Bảng tổng hợp'!$C$11:$Q$20000,3,0))</f>
        <v/>
      </c>
      <c r="M826" s="114"/>
      <c r="N826" s="102">
        <f t="shared" si="3"/>
        <v>0</v>
      </c>
      <c r="O826" s="103"/>
      <c r="P826" s="104" t="str">
        <f>IF($J826="","",VLOOKUP($J826,'Bảng tổng hợp'!$C$11:$M$20000,10,0))</f>
        <v/>
      </c>
      <c r="Q826" s="105" t="str">
        <f>IF($J826="","",VLOOKUP($J826,'Bảng tổng hợp'!$C$11:$M$20000,11,0))</f>
        <v/>
      </c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ht="18.75" customHeight="1">
      <c r="A827" s="106"/>
      <c r="B827" s="111"/>
      <c r="C827" s="112"/>
      <c r="D827" s="112"/>
      <c r="E827" s="99" t="str">
        <f t="shared" si="4"/>
        <v/>
      </c>
      <c r="F827" s="99" t="str">
        <f t="shared" si="5"/>
        <v/>
      </c>
      <c r="G827" s="99" t="str">
        <f t="shared" si="6"/>
        <v/>
      </c>
      <c r="H827" s="113"/>
      <c r="I827" s="113"/>
      <c r="J827" s="106"/>
      <c r="K827" s="99" t="str">
        <f>IF($J827="","",VLOOKUP($J827,'Bảng tổng hợp'!$C$11:$Q$20000,2,0))</f>
        <v/>
      </c>
      <c r="L827" s="101" t="str">
        <f>IF($J827="","",VLOOKUP($J827,'Bảng tổng hợp'!$C$11:$Q$20000,3,0))</f>
        <v/>
      </c>
      <c r="M827" s="114"/>
      <c r="N827" s="102">
        <f t="shared" si="3"/>
        <v>0</v>
      </c>
      <c r="O827" s="103"/>
      <c r="P827" s="104" t="str">
        <f>IF($J827="","",VLOOKUP($J827,'Bảng tổng hợp'!$C$11:$M$20000,10,0))</f>
        <v/>
      </c>
      <c r="Q827" s="105" t="str">
        <f>IF($J827="","",VLOOKUP($J827,'Bảng tổng hợp'!$C$11:$M$20000,11,0))</f>
        <v/>
      </c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ht="18.75" customHeight="1">
      <c r="A828" s="106"/>
      <c r="B828" s="111"/>
      <c r="C828" s="112"/>
      <c r="D828" s="112"/>
      <c r="E828" s="99" t="str">
        <f t="shared" si="4"/>
        <v/>
      </c>
      <c r="F828" s="99" t="str">
        <f t="shared" si="5"/>
        <v/>
      </c>
      <c r="G828" s="99" t="str">
        <f t="shared" si="6"/>
        <v/>
      </c>
      <c r="H828" s="113"/>
      <c r="I828" s="113"/>
      <c r="J828" s="106"/>
      <c r="K828" s="99" t="str">
        <f>IF($J828="","",VLOOKUP($J828,'Bảng tổng hợp'!$C$11:$Q$20000,2,0))</f>
        <v/>
      </c>
      <c r="L828" s="101" t="str">
        <f>IF($J828="","",VLOOKUP($J828,'Bảng tổng hợp'!$C$11:$Q$20000,3,0))</f>
        <v/>
      </c>
      <c r="M828" s="114"/>
      <c r="N828" s="102">
        <f t="shared" si="3"/>
        <v>0</v>
      </c>
      <c r="O828" s="103"/>
      <c r="P828" s="104" t="str">
        <f>IF($J828="","",VLOOKUP($J828,'Bảng tổng hợp'!$C$11:$M$20000,10,0))</f>
        <v/>
      </c>
      <c r="Q828" s="105" t="str">
        <f>IF($J828="","",VLOOKUP($J828,'Bảng tổng hợp'!$C$11:$M$20000,11,0))</f>
        <v/>
      </c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ht="18.75" customHeight="1">
      <c r="A829" s="106"/>
      <c r="B829" s="111"/>
      <c r="C829" s="112"/>
      <c r="D829" s="112"/>
      <c r="E829" s="99" t="str">
        <f t="shared" si="4"/>
        <v/>
      </c>
      <c r="F829" s="99" t="str">
        <f t="shared" si="5"/>
        <v/>
      </c>
      <c r="G829" s="99" t="str">
        <f t="shared" si="6"/>
        <v/>
      </c>
      <c r="H829" s="113"/>
      <c r="I829" s="113"/>
      <c r="J829" s="106"/>
      <c r="K829" s="99" t="str">
        <f>IF($J829="","",VLOOKUP($J829,'Bảng tổng hợp'!$C$11:$Q$20000,2,0))</f>
        <v/>
      </c>
      <c r="L829" s="101" t="str">
        <f>IF($J829="","",VLOOKUP($J829,'Bảng tổng hợp'!$C$11:$Q$20000,3,0))</f>
        <v/>
      </c>
      <c r="M829" s="114"/>
      <c r="N829" s="102">
        <f t="shared" si="3"/>
        <v>0</v>
      </c>
      <c r="O829" s="103"/>
      <c r="P829" s="104" t="str">
        <f>IF($J829="","",VLOOKUP($J829,'Bảng tổng hợp'!$C$11:$M$20000,10,0))</f>
        <v/>
      </c>
      <c r="Q829" s="105" t="str">
        <f>IF($J829="","",VLOOKUP($J829,'Bảng tổng hợp'!$C$11:$M$20000,11,0))</f>
        <v/>
      </c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ht="18.75" customHeight="1">
      <c r="A830" s="106"/>
      <c r="B830" s="111"/>
      <c r="C830" s="112"/>
      <c r="D830" s="112"/>
      <c r="E830" s="99" t="str">
        <f t="shared" si="4"/>
        <v/>
      </c>
      <c r="F830" s="99" t="str">
        <f t="shared" si="5"/>
        <v/>
      </c>
      <c r="G830" s="99" t="str">
        <f t="shared" si="6"/>
        <v/>
      </c>
      <c r="H830" s="113"/>
      <c r="I830" s="113"/>
      <c r="J830" s="106"/>
      <c r="K830" s="99" t="str">
        <f>IF($J830="","",VLOOKUP($J830,'Bảng tổng hợp'!$C$11:$Q$20000,2,0))</f>
        <v/>
      </c>
      <c r="L830" s="101" t="str">
        <f>IF($J830="","",VLOOKUP($J830,'Bảng tổng hợp'!$C$11:$Q$20000,3,0))</f>
        <v/>
      </c>
      <c r="M830" s="114"/>
      <c r="N830" s="102">
        <f t="shared" si="3"/>
        <v>0</v>
      </c>
      <c r="O830" s="103"/>
      <c r="P830" s="104" t="str">
        <f>IF($J830="","",VLOOKUP($J830,'Bảng tổng hợp'!$C$11:$M$20000,10,0))</f>
        <v/>
      </c>
      <c r="Q830" s="105" t="str">
        <f>IF($J830="","",VLOOKUP($J830,'Bảng tổng hợp'!$C$11:$M$20000,11,0))</f>
        <v/>
      </c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ht="18.75" customHeight="1">
      <c r="A831" s="106"/>
      <c r="B831" s="111"/>
      <c r="C831" s="112"/>
      <c r="D831" s="112"/>
      <c r="E831" s="99" t="str">
        <f t="shared" si="4"/>
        <v/>
      </c>
      <c r="F831" s="99" t="str">
        <f t="shared" si="5"/>
        <v/>
      </c>
      <c r="G831" s="99" t="str">
        <f t="shared" si="6"/>
        <v/>
      </c>
      <c r="H831" s="113"/>
      <c r="I831" s="113"/>
      <c r="J831" s="106"/>
      <c r="K831" s="99" t="str">
        <f>IF($J831="","",VLOOKUP($J831,'Bảng tổng hợp'!$C$11:$Q$20000,2,0))</f>
        <v/>
      </c>
      <c r="L831" s="101" t="str">
        <f>IF($J831="","",VLOOKUP($J831,'Bảng tổng hợp'!$C$11:$Q$20000,3,0))</f>
        <v/>
      </c>
      <c r="M831" s="114"/>
      <c r="N831" s="102">
        <f t="shared" si="3"/>
        <v>0</v>
      </c>
      <c r="O831" s="103"/>
      <c r="P831" s="104" t="str">
        <f>IF($J831="","",VLOOKUP($J831,'Bảng tổng hợp'!$C$11:$M$20000,10,0))</f>
        <v/>
      </c>
      <c r="Q831" s="105" t="str">
        <f>IF($J831="","",VLOOKUP($J831,'Bảng tổng hợp'!$C$11:$M$20000,11,0))</f>
        <v/>
      </c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ht="18.75" customHeight="1">
      <c r="A832" s="106"/>
      <c r="B832" s="111"/>
      <c r="C832" s="112"/>
      <c r="D832" s="112"/>
      <c r="E832" s="99" t="str">
        <f t="shared" si="4"/>
        <v/>
      </c>
      <c r="F832" s="99" t="str">
        <f t="shared" si="5"/>
        <v/>
      </c>
      <c r="G832" s="99" t="str">
        <f t="shared" si="6"/>
        <v/>
      </c>
      <c r="H832" s="113"/>
      <c r="I832" s="113"/>
      <c r="J832" s="106"/>
      <c r="K832" s="99" t="str">
        <f>IF($J832="","",VLOOKUP($J832,'Bảng tổng hợp'!$C$11:$Q$20000,2,0))</f>
        <v/>
      </c>
      <c r="L832" s="101" t="str">
        <f>IF($J832="","",VLOOKUP($J832,'Bảng tổng hợp'!$C$11:$Q$20000,3,0))</f>
        <v/>
      </c>
      <c r="M832" s="114"/>
      <c r="N832" s="102">
        <f t="shared" si="3"/>
        <v>0</v>
      </c>
      <c r="O832" s="103"/>
      <c r="P832" s="104" t="str">
        <f>IF($J832="","",VLOOKUP($J832,'Bảng tổng hợp'!$C$11:$M$20000,10,0))</f>
        <v/>
      </c>
      <c r="Q832" s="105" t="str">
        <f>IF($J832="","",VLOOKUP($J832,'Bảng tổng hợp'!$C$11:$M$20000,11,0))</f>
        <v/>
      </c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ht="18.75" customHeight="1">
      <c r="A833" s="106"/>
      <c r="B833" s="111"/>
      <c r="C833" s="112"/>
      <c r="D833" s="112"/>
      <c r="E833" s="99" t="str">
        <f t="shared" si="4"/>
        <v/>
      </c>
      <c r="F833" s="99" t="str">
        <f t="shared" si="5"/>
        <v/>
      </c>
      <c r="G833" s="99" t="str">
        <f t="shared" si="6"/>
        <v/>
      </c>
      <c r="H833" s="113"/>
      <c r="I833" s="113"/>
      <c r="J833" s="106"/>
      <c r="K833" s="99" t="str">
        <f>IF($J833="","",VLOOKUP($J833,'Bảng tổng hợp'!$C$11:$Q$20000,2,0))</f>
        <v/>
      </c>
      <c r="L833" s="101" t="str">
        <f>IF($J833="","",VLOOKUP($J833,'Bảng tổng hợp'!$C$11:$Q$20000,3,0))</f>
        <v/>
      </c>
      <c r="M833" s="114"/>
      <c r="N833" s="102">
        <f t="shared" si="3"/>
        <v>0</v>
      </c>
      <c r="O833" s="103"/>
      <c r="P833" s="104" t="str">
        <f>IF($J833="","",VLOOKUP($J833,'Bảng tổng hợp'!$C$11:$M$20000,10,0))</f>
        <v/>
      </c>
      <c r="Q833" s="105" t="str">
        <f>IF($J833="","",VLOOKUP($J833,'Bảng tổng hợp'!$C$11:$M$20000,11,0))</f>
        <v/>
      </c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ht="18.75" customHeight="1">
      <c r="A834" s="106"/>
      <c r="B834" s="111"/>
      <c r="C834" s="112"/>
      <c r="D834" s="112"/>
      <c r="E834" s="99" t="str">
        <f t="shared" si="4"/>
        <v/>
      </c>
      <c r="F834" s="99" t="str">
        <f t="shared" si="5"/>
        <v/>
      </c>
      <c r="G834" s="99" t="str">
        <f t="shared" si="6"/>
        <v/>
      </c>
      <c r="H834" s="113"/>
      <c r="I834" s="113"/>
      <c r="J834" s="106"/>
      <c r="K834" s="99" t="str">
        <f>IF($J834="","",VLOOKUP($J834,'Bảng tổng hợp'!$C$11:$Q$20000,2,0))</f>
        <v/>
      </c>
      <c r="L834" s="101" t="str">
        <f>IF($J834="","",VLOOKUP($J834,'Bảng tổng hợp'!$C$11:$Q$20000,3,0))</f>
        <v/>
      </c>
      <c r="M834" s="114"/>
      <c r="N834" s="102">
        <f t="shared" si="3"/>
        <v>0</v>
      </c>
      <c r="O834" s="103"/>
      <c r="P834" s="104" t="str">
        <f>IF($J834="","",VLOOKUP($J834,'Bảng tổng hợp'!$C$11:$M$20000,10,0))</f>
        <v/>
      </c>
      <c r="Q834" s="105" t="str">
        <f>IF($J834="","",VLOOKUP($J834,'Bảng tổng hợp'!$C$11:$M$20000,11,0))</f>
        <v/>
      </c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ht="18.75" customHeight="1">
      <c r="A835" s="106"/>
      <c r="B835" s="111"/>
      <c r="C835" s="112"/>
      <c r="D835" s="112"/>
      <c r="E835" s="99" t="str">
        <f t="shared" si="4"/>
        <v/>
      </c>
      <c r="F835" s="99" t="str">
        <f t="shared" si="5"/>
        <v/>
      </c>
      <c r="G835" s="99" t="str">
        <f t="shared" si="6"/>
        <v/>
      </c>
      <c r="H835" s="113"/>
      <c r="I835" s="113"/>
      <c r="J835" s="106"/>
      <c r="K835" s="99" t="str">
        <f>IF($J835="","",VLOOKUP($J835,'Bảng tổng hợp'!$C$11:$Q$20000,2,0))</f>
        <v/>
      </c>
      <c r="L835" s="101" t="str">
        <f>IF($J835="","",VLOOKUP($J835,'Bảng tổng hợp'!$C$11:$Q$20000,3,0))</f>
        <v/>
      </c>
      <c r="M835" s="114"/>
      <c r="N835" s="102">
        <f t="shared" si="3"/>
        <v>0</v>
      </c>
      <c r="O835" s="103"/>
      <c r="P835" s="104" t="str">
        <f>IF($J835="","",VLOOKUP($J835,'Bảng tổng hợp'!$C$11:$M$20000,10,0))</f>
        <v/>
      </c>
      <c r="Q835" s="105" t="str">
        <f>IF($J835="","",VLOOKUP($J835,'Bảng tổng hợp'!$C$11:$M$20000,11,0))</f>
        <v/>
      </c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ht="18.75" customHeight="1">
      <c r="A836" s="106"/>
      <c r="B836" s="111"/>
      <c r="C836" s="112"/>
      <c r="D836" s="112"/>
      <c r="E836" s="99" t="str">
        <f t="shared" si="4"/>
        <v/>
      </c>
      <c r="F836" s="99" t="str">
        <f t="shared" si="5"/>
        <v/>
      </c>
      <c r="G836" s="99" t="str">
        <f t="shared" si="6"/>
        <v/>
      </c>
      <c r="H836" s="113"/>
      <c r="I836" s="113"/>
      <c r="J836" s="106"/>
      <c r="K836" s="99" t="str">
        <f>IF($J836="","",VLOOKUP($J836,'Bảng tổng hợp'!$C$11:$Q$20000,2,0))</f>
        <v/>
      </c>
      <c r="L836" s="101" t="str">
        <f>IF($J836="","",VLOOKUP($J836,'Bảng tổng hợp'!$C$11:$Q$20000,3,0))</f>
        <v/>
      </c>
      <c r="M836" s="114"/>
      <c r="N836" s="102">
        <f t="shared" si="3"/>
        <v>0</v>
      </c>
      <c r="O836" s="103"/>
      <c r="P836" s="104" t="str">
        <f>IF($J836="","",VLOOKUP($J836,'Bảng tổng hợp'!$C$11:$M$20000,10,0))</f>
        <v/>
      </c>
      <c r="Q836" s="105" t="str">
        <f>IF($J836="","",VLOOKUP($J836,'Bảng tổng hợp'!$C$11:$M$20000,11,0))</f>
        <v/>
      </c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ht="18.75" customHeight="1">
      <c r="A837" s="106"/>
      <c r="B837" s="111"/>
      <c r="C837" s="112"/>
      <c r="D837" s="112"/>
      <c r="E837" s="99" t="str">
        <f t="shared" si="4"/>
        <v/>
      </c>
      <c r="F837" s="99" t="str">
        <f t="shared" si="5"/>
        <v/>
      </c>
      <c r="G837" s="99" t="str">
        <f t="shared" si="6"/>
        <v/>
      </c>
      <c r="H837" s="113"/>
      <c r="I837" s="113"/>
      <c r="J837" s="106"/>
      <c r="K837" s="99" t="str">
        <f>IF($J837="","",VLOOKUP($J837,'Bảng tổng hợp'!$C$11:$Q$20000,2,0))</f>
        <v/>
      </c>
      <c r="L837" s="101" t="str">
        <f>IF($J837="","",VLOOKUP($J837,'Bảng tổng hợp'!$C$11:$Q$20000,3,0))</f>
        <v/>
      </c>
      <c r="M837" s="114"/>
      <c r="N837" s="102">
        <f t="shared" si="3"/>
        <v>0</v>
      </c>
      <c r="O837" s="103"/>
      <c r="P837" s="104" t="str">
        <f>IF($J837="","",VLOOKUP($J837,'Bảng tổng hợp'!$C$11:$M$20000,10,0))</f>
        <v/>
      </c>
      <c r="Q837" s="105" t="str">
        <f>IF($J837="","",VLOOKUP($J837,'Bảng tổng hợp'!$C$11:$M$20000,11,0))</f>
        <v/>
      </c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ht="18.75" customHeight="1">
      <c r="A838" s="106"/>
      <c r="B838" s="111"/>
      <c r="C838" s="112"/>
      <c r="D838" s="112"/>
      <c r="E838" s="99" t="str">
        <f t="shared" si="4"/>
        <v/>
      </c>
      <c r="F838" s="99" t="str">
        <f t="shared" si="5"/>
        <v/>
      </c>
      <c r="G838" s="99" t="str">
        <f t="shared" si="6"/>
        <v/>
      </c>
      <c r="H838" s="113"/>
      <c r="I838" s="113"/>
      <c r="J838" s="106"/>
      <c r="K838" s="99" t="str">
        <f>IF($J838="","",VLOOKUP($J838,'Bảng tổng hợp'!$C$11:$Q$20000,2,0))</f>
        <v/>
      </c>
      <c r="L838" s="101" t="str">
        <f>IF($J838="","",VLOOKUP($J838,'Bảng tổng hợp'!$C$11:$Q$20000,3,0))</f>
        <v/>
      </c>
      <c r="M838" s="114"/>
      <c r="N838" s="102">
        <f t="shared" si="3"/>
        <v>0</v>
      </c>
      <c r="O838" s="103"/>
      <c r="P838" s="104" t="str">
        <f>IF($J838="","",VLOOKUP($J838,'Bảng tổng hợp'!$C$11:$M$20000,10,0))</f>
        <v/>
      </c>
      <c r="Q838" s="105" t="str">
        <f>IF($J838="","",VLOOKUP($J838,'Bảng tổng hợp'!$C$11:$M$20000,11,0))</f>
        <v/>
      </c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ht="18.75" customHeight="1">
      <c r="A839" s="106"/>
      <c r="B839" s="111"/>
      <c r="C839" s="112"/>
      <c r="D839" s="112"/>
      <c r="E839" s="99" t="str">
        <f t="shared" si="4"/>
        <v/>
      </c>
      <c r="F839" s="99" t="str">
        <f t="shared" si="5"/>
        <v/>
      </c>
      <c r="G839" s="99" t="str">
        <f t="shared" si="6"/>
        <v/>
      </c>
      <c r="H839" s="113"/>
      <c r="I839" s="113"/>
      <c r="J839" s="106"/>
      <c r="K839" s="99" t="str">
        <f>IF($J839="","",VLOOKUP($J839,'Bảng tổng hợp'!$C$11:$Q$20000,2,0))</f>
        <v/>
      </c>
      <c r="L839" s="101" t="str">
        <f>IF($J839="","",VLOOKUP($J839,'Bảng tổng hợp'!$C$11:$Q$20000,3,0))</f>
        <v/>
      </c>
      <c r="M839" s="114"/>
      <c r="N839" s="102">
        <f t="shared" si="3"/>
        <v>0</v>
      </c>
      <c r="O839" s="103"/>
      <c r="P839" s="104" t="str">
        <f>IF($J839="","",VLOOKUP($J839,'Bảng tổng hợp'!$C$11:$M$20000,10,0))</f>
        <v/>
      </c>
      <c r="Q839" s="105" t="str">
        <f>IF($J839="","",VLOOKUP($J839,'Bảng tổng hợp'!$C$11:$M$20000,11,0))</f>
        <v/>
      </c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ht="18.75" customHeight="1">
      <c r="A840" s="106"/>
      <c r="B840" s="111"/>
      <c r="C840" s="112"/>
      <c r="D840" s="112"/>
      <c r="E840" s="99" t="str">
        <f t="shared" si="4"/>
        <v/>
      </c>
      <c r="F840" s="99" t="str">
        <f t="shared" si="5"/>
        <v/>
      </c>
      <c r="G840" s="99" t="str">
        <f t="shared" si="6"/>
        <v/>
      </c>
      <c r="H840" s="113"/>
      <c r="I840" s="113"/>
      <c r="J840" s="106"/>
      <c r="K840" s="99" t="str">
        <f>IF($J840="","",VLOOKUP($J840,'Bảng tổng hợp'!$C$11:$Q$20000,2,0))</f>
        <v/>
      </c>
      <c r="L840" s="101" t="str">
        <f>IF($J840="","",VLOOKUP($J840,'Bảng tổng hợp'!$C$11:$Q$20000,3,0))</f>
        <v/>
      </c>
      <c r="M840" s="114"/>
      <c r="N840" s="102">
        <f t="shared" si="3"/>
        <v>0</v>
      </c>
      <c r="O840" s="103"/>
      <c r="P840" s="104" t="str">
        <f>IF($J840="","",VLOOKUP($J840,'Bảng tổng hợp'!$C$11:$M$20000,10,0))</f>
        <v/>
      </c>
      <c r="Q840" s="105" t="str">
        <f>IF($J840="","",VLOOKUP($J840,'Bảng tổng hợp'!$C$11:$M$20000,11,0))</f>
        <v/>
      </c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ht="18.75" customHeight="1">
      <c r="A841" s="106"/>
      <c r="B841" s="111"/>
      <c r="C841" s="112"/>
      <c r="D841" s="112"/>
      <c r="E841" s="99" t="str">
        <f t="shared" si="4"/>
        <v/>
      </c>
      <c r="F841" s="99" t="str">
        <f t="shared" si="5"/>
        <v/>
      </c>
      <c r="G841" s="99" t="str">
        <f t="shared" si="6"/>
        <v/>
      </c>
      <c r="H841" s="113"/>
      <c r="I841" s="113"/>
      <c r="J841" s="106"/>
      <c r="K841" s="99" t="str">
        <f>IF($J841="","",VLOOKUP($J841,'Bảng tổng hợp'!$C$11:$Q$20000,2,0))</f>
        <v/>
      </c>
      <c r="L841" s="101" t="str">
        <f>IF($J841="","",VLOOKUP($J841,'Bảng tổng hợp'!$C$11:$Q$20000,3,0))</f>
        <v/>
      </c>
      <c r="M841" s="114"/>
      <c r="N841" s="102">
        <f t="shared" si="3"/>
        <v>0</v>
      </c>
      <c r="O841" s="103"/>
      <c r="P841" s="104" t="str">
        <f>IF($J841="","",VLOOKUP($J841,'Bảng tổng hợp'!$C$11:$M$20000,10,0))</f>
        <v/>
      </c>
      <c r="Q841" s="105" t="str">
        <f>IF($J841="","",VLOOKUP($J841,'Bảng tổng hợp'!$C$11:$M$20000,11,0))</f>
        <v/>
      </c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ht="18.75" customHeight="1">
      <c r="A842" s="106"/>
      <c r="B842" s="111"/>
      <c r="C842" s="112"/>
      <c r="D842" s="112"/>
      <c r="E842" s="99" t="str">
        <f t="shared" si="4"/>
        <v/>
      </c>
      <c r="F842" s="99" t="str">
        <f t="shared" si="5"/>
        <v/>
      </c>
      <c r="G842" s="99" t="str">
        <f t="shared" si="6"/>
        <v/>
      </c>
      <c r="H842" s="113"/>
      <c r="I842" s="113"/>
      <c r="J842" s="106"/>
      <c r="K842" s="99" t="str">
        <f>IF($J842="","",VLOOKUP($J842,'Bảng tổng hợp'!$C$11:$Q$20000,2,0))</f>
        <v/>
      </c>
      <c r="L842" s="101" t="str">
        <f>IF($J842="","",VLOOKUP($J842,'Bảng tổng hợp'!$C$11:$Q$20000,3,0))</f>
        <v/>
      </c>
      <c r="M842" s="114"/>
      <c r="N842" s="102">
        <f t="shared" si="3"/>
        <v>0</v>
      </c>
      <c r="O842" s="103"/>
      <c r="P842" s="104" t="str">
        <f>IF($J842="","",VLOOKUP($J842,'Bảng tổng hợp'!$C$11:$M$20000,10,0))</f>
        <v/>
      </c>
      <c r="Q842" s="105" t="str">
        <f>IF($J842="","",VLOOKUP($J842,'Bảng tổng hợp'!$C$11:$M$20000,11,0))</f>
        <v/>
      </c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ht="18.75" customHeight="1">
      <c r="A843" s="106"/>
      <c r="B843" s="111"/>
      <c r="C843" s="112"/>
      <c r="D843" s="112"/>
      <c r="E843" s="99" t="str">
        <f t="shared" si="4"/>
        <v/>
      </c>
      <c r="F843" s="99" t="str">
        <f t="shared" si="5"/>
        <v/>
      </c>
      <c r="G843" s="99" t="str">
        <f t="shared" si="6"/>
        <v/>
      </c>
      <c r="H843" s="113"/>
      <c r="I843" s="113"/>
      <c r="J843" s="106"/>
      <c r="K843" s="99" t="str">
        <f>IF($J843="","",VLOOKUP($J843,'Bảng tổng hợp'!$C$11:$Q$20000,2,0))</f>
        <v/>
      </c>
      <c r="L843" s="101" t="str">
        <f>IF($J843="","",VLOOKUP($J843,'Bảng tổng hợp'!$C$11:$Q$20000,3,0))</f>
        <v/>
      </c>
      <c r="M843" s="114"/>
      <c r="N843" s="102">
        <f t="shared" si="3"/>
        <v>0</v>
      </c>
      <c r="O843" s="103"/>
      <c r="P843" s="104" t="str">
        <f>IF($J843="","",VLOOKUP($J843,'Bảng tổng hợp'!$C$11:$M$20000,10,0))</f>
        <v/>
      </c>
      <c r="Q843" s="105" t="str">
        <f>IF($J843="","",VLOOKUP($J843,'Bảng tổng hợp'!$C$11:$M$20000,11,0))</f>
        <v/>
      </c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ht="18.75" customHeight="1">
      <c r="A844" s="106"/>
      <c r="B844" s="111"/>
      <c r="C844" s="112"/>
      <c r="D844" s="112"/>
      <c r="E844" s="99" t="str">
        <f t="shared" si="4"/>
        <v/>
      </c>
      <c r="F844" s="99" t="str">
        <f t="shared" si="5"/>
        <v/>
      </c>
      <c r="G844" s="99" t="str">
        <f t="shared" si="6"/>
        <v/>
      </c>
      <c r="H844" s="113"/>
      <c r="I844" s="113"/>
      <c r="J844" s="106"/>
      <c r="K844" s="99" t="str">
        <f>IF($J844="","",VLOOKUP($J844,'Bảng tổng hợp'!$C$11:$Q$20000,2,0))</f>
        <v/>
      </c>
      <c r="L844" s="101" t="str">
        <f>IF($J844="","",VLOOKUP($J844,'Bảng tổng hợp'!$C$11:$Q$20000,3,0))</f>
        <v/>
      </c>
      <c r="M844" s="114"/>
      <c r="N844" s="102">
        <f t="shared" si="3"/>
        <v>0</v>
      </c>
      <c r="O844" s="103"/>
      <c r="P844" s="104" t="str">
        <f>IF($J844="","",VLOOKUP($J844,'Bảng tổng hợp'!$C$11:$M$20000,10,0))</f>
        <v/>
      </c>
      <c r="Q844" s="105" t="str">
        <f>IF($J844="","",VLOOKUP($J844,'Bảng tổng hợp'!$C$11:$M$20000,11,0))</f>
        <v/>
      </c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ht="18.75" customHeight="1">
      <c r="A845" s="106"/>
      <c r="B845" s="111"/>
      <c r="C845" s="112"/>
      <c r="D845" s="112"/>
      <c r="E845" s="99" t="str">
        <f t="shared" si="4"/>
        <v/>
      </c>
      <c r="F845" s="99" t="str">
        <f t="shared" si="5"/>
        <v/>
      </c>
      <c r="G845" s="99" t="str">
        <f t="shared" si="6"/>
        <v/>
      </c>
      <c r="H845" s="113"/>
      <c r="I845" s="113"/>
      <c r="J845" s="106"/>
      <c r="K845" s="99" t="str">
        <f>IF($J845="","",VLOOKUP($J845,'Bảng tổng hợp'!$C$11:$Q$20000,2,0))</f>
        <v/>
      </c>
      <c r="L845" s="101" t="str">
        <f>IF($J845="","",VLOOKUP($J845,'Bảng tổng hợp'!$C$11:$Q$20000,3,0))</f>
        <v/>
      </c>
      <c r="M845" s="114"/>
      <c r="N845" s="102">
        <f t="shared" si="3"/>
        <v>0</v>
      </c>
      <c r="O845" s="103"/>
      <c r="P845" s="104" t="str">
        <f>IF($J845="","",VLOOKUP($J845,'Bảng tổng hợp'!$C$11:$M$20000,10,0))</f>
        <v/>
      </c>
      <c r="Q845" s="105" t="str">
        <f>IF($J845="","",VLOOKUP($J845,'Bảng tổng hợp'!$C$11:$M$20000,11,0))</f>
        <v/>
      </c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ht="18.75" customHeight="1">
      <c r="A846" s="106"/>
      <c r="B846" s="111"/>
      <c r="C846" s="112"/>
      <c r="D846" s="112"/>
      <c r="E846" s="99" t="str">
        <f t="shared" si="4"/>
        <v/>
      </c>
      <c r="F846" s="99" t="str">
        <f t="shared" si="5"/>
        <v/>
      </c>
      <c r="G846" s="99" t="str">
        <f t="shared" si="6"/>
        <v/>
      </c>
      <c r="H846" s="113"/>
      <c r="I846" s="113"/>
      <c r="J846" s="106"/>
      <c r="K846" s="99" t="str">
        <f>IF($J846="","",VLOOKUP($J846,'Bảng tổng hợp'!$C$11:$Q$20000,2,0))</f>
        <v/>
      </c>
      <c r="L846" s="101" t="str">
        <f>IF($J846="","",VLOOKUP($J846,'Bảng tổng hợp'!$C$11:$Q$20000,3,0))</f>
        <v/>
      </c>
      <c r="M846" s="114"/>
      <c r="N846" s="102">
        <f t="shared" si="3"/>
        <v>0</v>
      </c>
      <c r="O846" s="103"/>
      <c r="P846" s="104" t="str">
        <f>IF($J846="","",VLOOKUP($J846,'Bảng tổng hợp'!$C$11:$M$20000,10,0))</f>
        <v/>
      </c>
      <c r="Q846" s="105" t="str">
        <f>IF($J846="","",VLOOKUP($J846,'Bảng tổng hợp'!$C$11:$M$20000,11,0))</f>
        <v/>
      </c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ht="18.75" customHeight="1">
      <c r="A847" s="106"/>
      <c r="B847" s="111"/>
      <c r="C847" s="112"/>
      <c r="D847" s="112"/>
      <c r="E847" s="99" t="str">
        <f t="shared" si="4"/>
        <v/>
      </c>
      <c r="F847" s="99" t="str">
        <f t="shared" si="5"/>
        <v/>
      </c>
      <c r="G847" s="99" t="str">
        <f t="shared" si="6"/>
        <v/>
      </c>
      <c r="H847" s="113"/>
      <c r="I847" s="113"/>
      <c r="J847" s="106"/>
      <c r="K847" s="99" t="str">
        <f>IF($J847="","",VLOOKUP($J847,'Bảng tổng hợp'!$C$11:$Q$20000,2,0))</f>
        <v/>
      </c>
      <c r="L847" s="101" t="str">
        <f>IF($J847="","",VLOOKUP($J847,'Bảng tổng hợp'!$C$11:$Q$20000,3,0))</f>
        <v/>
      </c>
      <c r="M847" s="114"/>
      <c r="N847" s="102">
        <f t="shared" si="3"/>
        <v>0</v>
      </c>
      <c r="O847" s="103"/>
      <c r="P847" s="104" t="str">
        <f>IF($J847="","",VLOOKUP($J847,'Bảng tổng hợp'!$C$11:$M$20000,10,0))</f>
        <v/>
      </c>
      <c r="Q847" s="105" t="str">
        <f>IF($J847="","",VLOOKUP($J847,'Bảng tổng hợp'!$C$11:$M$20000,11,0))</f>
        <v/>
      </c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ht="18.75" customHeight="1">
      <c r="A848" s="106"/>
      <c r="B848" s="111"/>
      <c r="C848" s="112"/>
      <c r="D848" s="112"/>
      <c r="E848" s="99" t="str">
        <f t="shared" si="4"/>
        <v/>
      </c>
      <c r="F848" s="99" t="str">
        <f t="shared" si="5"/>
        <v/>
      </c>
      <c r="G848" s="99" t="str">
        <f t="shared" si="6"/>
        <v/>
      </c>
      <c r="H848" s="113"/>
      <c r="I848" s="113"/>
      <c r="J848" s="106"/>
      <c r="K848" s="99" t="str">
        <f>IF($J848="","",VLOOKUP($J848,'Bảng tổng hợp'!$C$11:$Q$20000,2,0))</f>
        <v/>
      </c>
      <c r="L848" s="101" t="str">
        <f>IF($J848="","",VLOOKUP($J848,'Bảng tổng hợp'!$C$11:$Q$20000,3,0))</f>
        <v/>
      </c>
      <c r="M848" s="114"/>
      <c r="N848" s="102">
        <f t="shared" si="3"/>
        <v>0</v>
      </c>
      <c r="O848" s="103"/>
      <c r="P848" s="104" t="str">
        <f>IF($J848="","",VLOOKUP($J848,'Bảng tổng hợp'!$C$11:$M$20000,10,0))</f>
        <v/>
      </c>
      <c r="Q848" s="105" t="str">
        <f>IF($J848="","",VLOOKUP($J848,'Bảng tổng hợp'!$C$11:$M$20000,11,0))</f>
        <v/>
      </c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ht="18.75" customHeight="1">
      <c r="A849" s="106"/>
      <c r="B849" s="111"/>
      <c r="C849" s="112"/>
      <c r="D849" s="112"/>
      <c r="E849" s="99" t="str">
        <f t="shared" si="4"/>
        <v/>
      </c>
      <c r="F849" s="99" t="str">
        <f t="shared" si="5"/>
        <v/>
      </c>
      <c r="G849" s="99" t="str">
        <f t="shared" si="6"/>
        <v/>
      </c>
      <c r="H849" s="113"/>
      <c r="I849" s="113"/>
      <c r="J849" s="106"/>
      <c r="K849" s="99" t="str">
        <f>IF($J849="","",VLOOKUP($J849,'Bảng tổng hợp'!$C$11:$Q$20000,2,0))</f>
        <v/>
      </c>
      <c r="L849" s="101" t="str">
        <f>IF($J849="","",VLOOKUP($J849,'Bảng tổng hợp'!$C$11:$Q$20000,3,0))</f>
        <v/>
      </c>
      <c r="M849" s="114"/>
      <c r="N849" s="102">
        <f t="shared" si="3"/>
        <v>0</v>
      </c>
      <c r="O849" s="103"/>
      <c r="P849" s="104" t="str">
        <f>IF($J849="","",VLOOKUP($J849,'Bảng tổng hợp'!$C$11:$M$20000,10,0))</f>
        <v/>
      </c>
      <c r="Q849" s="105" t="str">
        <f>IF($J849="","",VLOOKUP($J849,'Bảng tổng hợp'!$C$11:$M$20000,11,0))</f>
        <v/>
      </c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ht="18.75" customHeight="1">
      <c r="A850" s="106"/>
      <c r="B850" s="111"/>
      <c r="C850" s="112"/>
      <c r="D850" s="112"/>
      <c r="E850" s="99" t="str">
        <f t="shared" si="4"/>
        <v/>
      </c>
      <c r="F850" s="99" t="str">
        <f t="shared" si="5"/>
        <v/>
      </c>
      <c r="G850" s="99" t="str">
        <f t="shared" si="6"/>
        <v/>
      </c>
      <c r="H850" s="113"/>
      <c r="I850" s="113"/>
      <c r="J850" s="106"/>
      <c r="K850" s="99" t="str">
        <f>IF($J850="","",VLOOKUP($J850,'Bảng tổng hợp'!$C$11:$Q$20000,2,0))</f>
        <v/>
      </c>
      <c r="L850" s="101" t="str">
        <f>IF($J850="","",VLOOKUP($J850,'Bảng tổng hợp'!$C$11:$Q$20000,3,0))</f>
        <v/>
      </c>
      <c r="M850" s="114"/>
      <c r="N850" s="102">
        <f t="shared" si="3"/>
        <v>0</v>
      </c>
      <c r="O850" s="103"/>
      <c r="P850" s="104" t="str">
        <f>IF($J850="","",VLOOKUP($J850,'Bảng tổng hợp'!$C$11:$M$20000,10,0))</f>
        <v/>
      </c>
      <c r="Q850" s="105" t="str">
        <f>IF($J850="","",VLOOKUP($J850,'Bảng tổng hợp'!$C$11:$M$20000,11,0))</f>
        <v/>
      </c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ht="18.75" customHeight="1">
      <c r="A851" s="106"/>
      <c r="B851" s="111"/>
      <c r="C851" s="112"/>
      <c r="D851" s="112"/>
      <c r="E851" s="99" t="str">
        <f t="shared" si="4"/>
        <v/>
      </c>
      <c r="F851" s="99" t="str">
        <f t="shared" si="5"/>
        <v/>
      </c>
      <c r="G851" s="99" t="str">
        <f t="shared" si="6"/>
        <v/>
      </c>
      <c r="H851" s="113"/>
      <c r="I851" s="113"/>
      <c r="J851" s="106"/>
      <c r="K851" s="99" t="str">
        <f>IF($J851="","",VLOOKUP($J851,'Bảng tổng hợp'!$C$11:$Q$20000,2,0))</f>
        <v/>
      </c>
      <c r="L851" s="101" t="str">
        <f>IF($J851="","",VLOOKUP($J851,'Bảng tổng hợp'!$C$11:$Q$20000,3,0))</f>
        <v/>
      </c>
      <c r="M851" s="114"/>
      <c r="N851" s="102">
        <f t="shared" si="3"/>
        <v>0</v>
      </c>
      <c r="O851" s="103"/>
      <c r="P851" s="104" t="str">
        <f>IF($J851="","",VLOOKUP($J851,'Bảng tổng hợp'!$C$11:$M$20000,10,0))</f>
        <v/>
      </c>
      <c r="Q851" s="105" t="str">
        <f>IF($J851="","",VLOOKUP($J851,'Bảng tổng hợp'!$C$11:$M$20000,11,0))</f>
        <v/>
      </c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ht="18.75" customHeight="1">
      <c r="A852" s="106"/>
      <c r="B852" s="111"/>
      <c r="C852" s="112"/>
      <c r="D852" s="112"/>
      <c r="E852" s="99" t="str">
        <f t="shared" si="4"/>
        <v/>
      </c>
      <c r="F852" s="99" t="str">
        <f t="shared" si="5"/>
        <v/>
      </c>
      <c r="G852" s="99" t="str">
        <f t="shared" si="6"/>
        <v/>
      </c>
      <c r="H852" s="113"/>
      <c r="I852" s="113"/>
      <c r="J852" s="106"/>
      <c r="K852" s="99" t="str">
        <f>IF($J852="","",VLOOKUP($J852,'Bảng tổng hợp'!$C$11:$Q$20000,2,0))</f>
        <v/>
      </c>
      <c r="L852" s="101" t="str">
        <f>IF($J852="","",VLOOKUP($J852,'Bảng tổng hợp'!$C$11:$Q$20000,3,0))</f>
        <v/>
      </c>
      <c r="M852" s="114"/>
      <c r="N852" s="102">
        <f t="shared" si="3"/>
        <v>0</v>
      </c>
      <c r="O852" s="103"/>
      <c r="P852" s="104" t="str">
        <f>IF($J852="","",VLOOKUP($J852,'Bảng tổng hợp'!$C$11:$M$20000,10,0))</f>
        <v/>
      </c>
      <c r="Q852" s="105" t="str">
        <f>IF($J852="","",VLOOKUP($J852,'Bảng tổng hợp'!$C$11:$M$20000,11,0))</f>
        <v/>
      </c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ht="18.75" customHeight="1">
      <c r="A853" s="106"/>
      <c r="B853" s="111"/>
      <c r="C853" s="112"/>
      <c r="D853" s="112"/>
      <c r="E853" s="99" t="str">
        <f t="shared" si="4"/>
        <v/>
      </c>
      <c r="F853" s="99" t="str">
        <f t="shared" si="5"/>
        <v/>
      </c>
      <c r="G853" s="99" t="str">
        <f t="shared" si="6"/>
        <v/>
      </c>
      <c r="H853" s="113"/>
      <c r="I853" s="113"/>
      <c r="J853" s="106"/>
      <c r="K853" s="99" t="str">
        <f>IF($J853="","",VLOOKUP($J853,'Bảng tổng hợp'!$C$11:$Q$20000,2,0))</f>
        <v/>
      </c>
      <c r="L853" s="101" t="str">
        <f>IF($J853="","",VLOOKUP($J853,'Bảng tổng hợp'!$C$11:$Q$20000,3,0))</f>
        <v/>
      </c>
      <c r="M853" s="114"/>
      <c r="N853" s="102">
        <f t="shared" si="3"/>
        <v>0</v>
      </c>
      <c r="O853" s="103"/>
      <c r="P853" s="104" t="str">
        <f>IF($J853="","",VLOOKUP($J853,'Bảng tổng hợp'!$C$11:$M$20000,10,0))</f>
        <v/>
      </c>
      <c r="Q853" s="105" t="str">
        <f>IF($J853="","",VLOOKUP($J853,'Bảng tổng hợp'!$C$11:$M$20000,11,0))</f>
        <v/>
      </c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ht="18.75" customHeight="1">
      <c r="A854" s="106"/>
      <c r="B854" s="111"/>
      <c r="C854" s="112"/>
      <c r="D854" s="112"/>
      <c r="E854" s="99" t="str">
        <f t="shared" si="4"/>
        <v/>
      </c>
      <c r="F854" s="99" t="str">
        <f t="shared" si="5"/>
        <v/>
      </c>
      <c r="G854" s="99" t="str">
        <f t="shared" si="6"/>
        <v/>
      </c>
      <c r="H854" s="113"/>
      <c r="I854" s="113"/>
      <c r="J854" s="106"/>
      <c r="K854" s="99" t="str">
        <f>IF($J854="","",VLOOKUP($J854,'Bảng tổng hợp'!$C$11:$Q$20000,2,0))</f>
        <v/>
      </c>
      <c r="L854" s="101" t="str">
        <f>IF($J854="","",VLOOKUP($J854,'Bảng tổng hợp'!$C$11:$Q$20000,3,0))</f>
        <v/>
      </c>
      <c r="M854" s="114"/>
      <c r="N854" s="102">
        <f t="shared" si="3"/>
        <v>0</v>
      </c>
      <c r="O854" s="103"/>
      <c r="P854" s="104" t="str">
        <f>IF($J854="","",VLOOKUP($J854,'Bảng tổng hợp'!$C$11:$M$20000,10,0))</f>
        <v/>
      </c>
      <c r="Q854" s="105" t="str">
        <f>IF($J854="","",VLOOKUP($J854,'Bảng tổng hợp'!$C$11:$M$20000,11,0))</f>
        <v/>
      </c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ht="18.75" customHeight="1">
      <c r="A855" s="106"/>
      <c r="B855" s="111"/>
      <c r="C855" s="112"/>
      <c r="D855" s="112"/>
      <c r="E855" s="99" t="str">
        <f t="shared" si="4"/>
        <v/>
      </c>
      <c r="F855" s="99" t="str">
        <f t="shared" si="5"/>
        <v/>
      </c>
      <c r="G855" s="99" t="str">
        <f t="shared" si="6"/>
        <v/>
      </c>
      <c r="H855" s="113"/>
      <c r="I855" s="113"/>
      <c r="J855" s="106"/>
      <c r="K855" s="99" t="str">
        <f>IF($J855="","",VLOOKUP($J855,'Bảng tổng hợp'!$C$11:$Q$20000,2,0))</f>
        <v/>
      </c>
      <c r="L855" s="101" t="str">
        <f>IF($J855="","",VLOOKUP($J855,'Bảng tổng hợp'!$C$11:$Q$20000,3,0))</f>
        <v/>
      </c>
      <c r="M855" s="114"/>
      <c r="N855" s="102">
        <f t="shared" si="3"/>
        <v>0</v>
      </c>
      <c r="O855" s="103"/>
      <c r="P855" s="104" t="str">
        <f>IF($J855="","",VLOOKUP($J855,'Bảng tổng hợp'!$C$11:$M$20000,10,0))</f>
        <v/>
      </c>
      <c r="Q855" s="105" t="str">
        <f>IF($J855="","",VLOOKUP($J855,'Bảng tổng hợp'!$C$11:$M$20000,11,0))</f>
        <v/>
      </c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ht="18.75" customHeight="1">
      <c r="A856" s="106"/>
      <c r="B856" s="111"/>
      <c r="C856" s="112"/>
      <c r="D856" s="112"/>
      <c r="E856" s="99" t="str">
        <f t="shared" si="4"/>
        <v/>
      </c>
      <c r="F856" s="99" t="str">
        <f t="shared" si="5"/>
        <v/>
      </c>
      <c r="G856" s="99" t="str">
        <f t="shared" si="6"/>
        <v/>
      </c>
      <c r="H856" s="113"/>
      <c r="I856" s="113"/>
      <c r="J856" s="106"/>
      <c r="K856" s="99" t="str">
        <f>IF($J856="","",VLOOKUP($J856,'Bảng tổng hợp'!$C$11:$Q$20000,2,0))</f>
        <v/>
      </c>
      <c r="L856" s="101" t="str">
        <f>IF($J856="","",VLOOKUP($J856,'Bảng tổng hợp'!$C$11:$Q$20000,3,0))</f>
        <v/>
      </c>
      <c r="M856" s="114"/>
      <c r="N856" s="102">
        <f t="shared" si="3"/>
        <v>0</v>
      </c>
      <c r="O856" s="103"/>
      <c r="P856" s="104" t="str">
        <f>IF($J856="","",VLOOKUP($J856,'Bảng tổng hợp'!$C$11:$M$20000,10,0))</f>
        <v/>
      </c>
      <c r="Q856" s="105" t="str">
        <f>IF($J856="","",VLOOKUP($J856,'Bảng tổng hợp'!$C$11:$M$20000,11,0))</f>
        <v/>
      </c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ht="18.75" customHeight="1">
      <c r="A857" s="106"/>
      <c r="B857" s="111"/>
      <c r="C857" s="112"/>
      <c r="D857" s="112"/>
      <c r="E857" s="99" t="str">
        <f t="shared" si="4"/>
        <v/>
      </c>
      <c r="F857" s="99" t="str">
        <f t="shared" si="5"/>
        <v/>
      </c>
      <c r="G857" s="99" t="str">
        <f t="shared" si="6"/>
        <v/>
      </c>
      <c r="H857" s="113"/>
      <c r="I857" s="113"/>
      <c r="J857" s="106"/>
      <c r="K857" s="99" t="str">
        <f>IF($J857="","",VLOOKUP($J857,'Bảng tổng hợp'!$C$11:$Q$20000,2,0))</f>
        <v/>
      </c>
      <c r="L857" s="101" t="str">
        <f>IF($J857="","",VLOOKUP($J857,'Bảng tổng hợp'!$C$11:$Q$20000,3,0))</f>
        <v/>
      </c>
      <c r="M857" s="114"/>
      <c r="N857" s="102">
        <f t="shared" si="3"/>
        <v>0</v>
      </c>
      <c r="O857" s="103"/>
      <c r="P857" s="104" t="str">
        <f>IF($J857="","",VLOOKUP($J857,'Bảng tổng hợp'!$C$11:$M$20000,10,0))</f>
        <v/>
      </c>
      <c r="Q857" s="105" t="str">
        <f>IF($J857="","",VLOOKUP($J857,'Bảng tổng hợp'!$C$11:$M$20000,11,0))</f>
        <v/>
      </c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ht="18.75" customHeight="1">
      <c r="A858" s="106"/>
      <c r="B858" s="111"/>
      <c r="C858" s="112"/>
      <c r="D858" s="112"/>
      <c r="E858" s="99" t="str">
        <f t="shared" si="4"/>
        <v/>
      </c>
      <c r="F858" s="99" t="str">
        <f t="shared" si="5"/>
        <v/>
      </c>
      <c r="G858" s="99" t="str">
        <f t="shared" si="6"/>
        <v/>
      </c>
      <c r="H858" s="113"/>
      <c r="I858" s="113"/>
      <c r="J858" s="106"/>
      <c r="K858" s="99" t="str">
        <f>IF($J858="","",VLOOKUP($J858,'Bảng tổng hợp'!$C$11:$Q$20000,2,0))</f>
        <v/>
      </c>
      <c r="L858" s="101" t="str">
        <f>IF($J858="","",VLOOKUP($J858,'Bảng tổng hợp'!$C$11:$Q$20000,3,0))</f>
        <v/>
      </c>
      <c r="M858" s="114"/>
      <c r="N858" s="102">
        <f t="shared" si="3"/>
        <v>0</v>
      </c>
      <c r="O858" s="103"/>
      <c r="P858" s="104" t="str">
        <f>IF($J858="","",VLOOKUP($J858,'Bảng tổng hợp'!$C$11:$M$20000,10,0))</f>
        <v/>
      </c>
      <c r="Q858" s="105" t="str">
        <f>IF($J858="","",VLOOKUP($J858,'Bảng tổng hợp'!$C$11:$M$20000,11,0))</f>
        <v/>
      </c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ht="18.75" customHeight="1">
      <c r="A859" s="106"/>
      <c r="B859" s="111"/>
      <c r="C859" s="112"/>
      <c r="D859" s="112"/>
      <c r="E859" s="99" t="str">
        <f t="shared" si="4"/>
        <v/>
      </c>
      <c r="F859" s="99" t="str">
        <f t="shared" si="5"/>
        <v/>
      </c>
      <c r="G859" s="99" t="str">
        <f t="shared" si="6"/>
        <v/>
      </c>
      <c r="H859" s="113"/>
      <c r="I859" s="113"/>
      <c r="J859" s="106"/>
      <c r="K859" s="99" t="str">
        <f>IF($J859="","",VLOOKUP($J859,'Bảng tổng hợp'!$C$11:$Q$20000,2,0))</f>
        <v/>
      </c>
      <c r="L859" s="101" t="str">
        <f>IF($J859="","",VLOOKUP($J859,'Bảng tổng hợp'!$C$11:$Q$20000,3,0))</f>
        <v/>
      </c>
      <c r="M859" s="114"/>
      <c r="N859" s="102">
        <f t="shared" si="3"/>
        <v>0</v>
      </c>
      <c r="O859" s="103"/>
      <c r="P859" s="104" t="str">
        <f>IF($J859="","",VLOOKUP($J859,'Bảng tổng hợp'!$C$11:$M$20000,10,0))</f>
        <v/>
      </c>
      <c r="Q859" s="105" t="str">
        <f>IF($J859="","",VLOOKUP($J859,'Bảng tổng hợp'!$C$11:$M$20000,11,0))</f>
        <v/>
      </c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ht="18.75" customHeight="1">
      <c r="A860" s="106"/>
      <c r="B860" s="111"/>
      <c r="C860" s="112"/>
      <c r="D860" s="112"/>
      <c r="E860" s="99" t="str">
        <f t="shared" si="4"/>
        <v/>
      </c>
      <c r="F860" s="99" t="str">
        <f t="shared" si="5"/>
        <v/>
      </c>
      <c r="G860" s="99" t="str">
        <f t="shared" si="6"/>
        <v/>
      </c>
      <c r="H860" s="113"/>
      <c r="I860" s="113"/>
      <c r="J860" s="106"/>
      <c r="K860" s="99" t="str">
        <f>IF($J860="","",VLOOKUP($J860,'Bảng tổng hợp'!$C$11:$Q$20000,2,0))</f>
        <v/>
      </c>
      <c r="L860" s="101" t="str">
        <f>IF($J860="","",VLOOKUP($J860,'Bảng tổng hợp'!$C$11:$Q$20000,3,0))</f>
        <v/>
      </c>
      <c r="M860" s="114"/>
      <c r="N860" s="102">
        <f t="shared" si="3"/>
        <v>0</v>
      </c>
      <c r="O860" s="103"/>
      <c r="P860" s="104" t="str">
        <f>IF($J860="","",VLOOKUP($J860,'Bảng tổng hợp'!$C$11:$M$20000,10,0))</f>
        <v/>
      </c>
      <c r="Q860" s="105" t="str">
        <f>IF($J860="","",VLOOKUP($J860,'Bảng tổng hợp'!$C$11:$M$20000,11,0))</f>
        <v/>
      </c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ht="18.75" customHeight="1">
      <c r="A861" s="106"/>
      <c r="B861" s="111"/>
      <c r="C861" s="112"/>
      <c r="D861" s="112"/>
      <c r="E861" s="99" t="str">
        <f t="shared" si="4"/>
        <v/>
      </c>
      <c r="F861" s="99" t="str">
        <f t="shared" si="5"/>
        <v/>
      </c>
      <c r="G861" s="99" t="str">
        <f t="shared" si="6"/>
        <v/>
      </c>
      <c r="H861" s="113"/>
      <c r="I861" s="113"/>
      <c r="J861" s="106"/>
      <c r="K861" s="99" t="str">
        <f>IF($J861="","",VLOOKUP($J861,'Bảng tổng hợp'!$C$11:$Q$20000,2,0))</f>
        <v/>
      </c>
      <c r="L861" s="101" t="str">
        <f>IF($J861="","",VLOOKUP($J861,'Bảng tổng hợp'!$C$11:$Q$20000,3,0))</f>
        <v/>
      </c>
      <c r="M861" s="114"/>
      <c r="N861" s="102">
        <f t="shared" si="3"/>
        <v>0</v>
      </c>
      <c r="O861" s="103"/>
      <c r="P861" s="104" t="str">
        <f>IF($J861="","",VLOOKUP($J861,'Bảng tổng hợp'!$C$11:$M$20000,10,0))</f>
        <v/>
      </c>
      <c r="Q861" s="105" t="str">
        <f>IF($J861="","",VLOOKUP($J861,'Bảng tổng hợp'!$C$11:$M$20000,11,0))</f>
        <v/>
      </c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ht="18.75" customHeight="1">
      <c r="A862" s="106"/>
      <c r="B862" s="111"/>
      <c r="C862" s="112"/>
      <c r="D862" s="112"/>
      <c r="E862" s="99" t="str">
        <f t="shared" si="4"/>
        <v/>
      </c>
      <c r="F862" s="99" t="str">
        <f t="shared" si="5"/>
        <v/>
      </c>
      <c r="G862" s="99" t="str">
        <f t="shared" si="6"/>
        <v/>
      </c>
      <c r="H862" s="113"/>
      <c r="I862" s="113"/>
      <c r="J862" s="106"/>
      <c r="K862" s="99" t="str">
        <f>IF($J862="","",VLOOKUP($J862,'Bảng tổng hợp'!$C$11:$Q$20000,2,0))</f>
        <v/>
      </c>
      <c r="L862" s="101" t="str">
        <f>IF($J862="","",VLOOKUP($J862,'Bảng tổng hợp'!$C$11:$Q$20000,3,0))</f>
        <v/>
      </c>
      <c r="M862" s="114"/>
      <c r="N862" s="102">
        <f t="shared" si="3"/>
        <v>0</v>
      </c>
      <c r="O862" s="103"/>
      <c r="P862" s="104" t="str">
        <f>IF($J862="","",VLOOKUP($J862,'Bảng tổng hợp'!$C$11:$M$20000,10,0))</f>
        <v/>
      </c>
      <c r="Q862" s="105" t="str">
        <f>IF($J862="","",VLOOKUP($J862,'Bảng tổng hợp'!$C$11:$M$20000,11,0))</f>
        <v/>
      </c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ht="18.75" customHeight="1">
      <c r="A863" s="106"/>
      <c r="B863" s="111"/>
      <c r="C863" s="112"/>
      <c r="D863" s="112"/>
      <c r="E863" s="99" t="str">
        <f t="shared" si="4"/>
        <v/>
      </c>
      <c r="F863" s="99" t="str">
        <f t="shared" si="5"/>
        <v/>
      </c>
      <c r="G863" s="99" t="str">
        <f t="shared" si="6"/>
        <v/>
      </c>
      <c r="H863" s="113"/>
      <c r="I863" s="113"/>
      <c r="J863" s="106"/>
      <c r="K863" s="99" t="str">
        <f>IF($J863="","",VLOOKUP($J863,'Bảng tổng hợp'!$C$11:$Q$20000,2,0))</f>
        <v/>
      </c>
      <c r="L863" s="101" t="str">
        <f>IF($J863="","",VLOOKUP($J863,'Bảng tổng hợp'!$C$11:$Q$20000,3,0))</f>
        <v/>
      </c>
      <c r="M863" s="114"/>
      <c r="N863" s="102">
        <f t="shared" si="3"/>
        <v>0</v>
      </c>
      <c r="O863" s="103"/>
      <c r="P863" s="104" t="str">
        <f>IF($J863="","",VLOOKUP($J863,'Bảng tổng hợp'!$C$11:$M$20000,10,0))</f>
        <v/>
      </c>
      <c r="Q863" s="105" t="str">
        <f>IF($J863="","",VLOOKUP($J863,'Bảng tổng hợp'!$C$11:$M$20000,11,0))</f>
        <v/>
      </c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ht="18.75" customHeight="1">
      <c r="A864" s="106"/>
      <c r="B864" s="111"/>
      <c r="C864" s="112"/>
      <c r="D864" s="112"/>
      <c r="E864" s="99" t="str">
        <f t="shared" si="4"/>
        <v/>
      </c>
      <c r="F864" s="99" t="str">
        <f t="shared" si="5"/>
        <v/>
      </c>
      <c r="G864" s="99" t="str">
        <f t="shared" si="6"/>
        <v/>
      </c>
      <c r="H864" s="113"/>
      <c r="I864" s="113"/>
      <c r="J864" s="106"/>
      <c r="K864" s="99" t="str">
        <f>IF($J864="","",VLOOKUP($J864,'Bảng tổng hợp'!$C$11:$Q$20000,2,0))</f>
        <v/>
      </c>
      <c r="L864" s="101" t="str">
        <f>IF($J864="","",VLOOKUP($J864,'Bảng tổng hợp'!$C$11:$Q$20000,3,0))</f>
        <v/>
      </c>
      <c r="M864" s="114"/>
      <c r="N864" s="102">
        <f t="shared" si="3"/>
        <v>0</v>
      </c>
      <c r="O864" s="103"/>
      <c r="P864" s="104" t="str">
        <f>IF($J864="","",VLOOKUP($J864,'Bảng tổng hợp'!$C$11:$M$20000,10,0))</f>
        <v/>
      </c>
      <c r="Q864" s="105" t="str">
        <f>IF($J864="","",VLOOKUP($J864,'Bảng tổng hợp'!$C$11:$M$20000,11,0))</f>
        <v/>
      </c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ht="18.75" customHeight="1">
      <c r="A865" s="106"/>
      <c r="B865" s="111"/>
      <c r="C865" s="112"/>
      <c r="D865" s="112"/>
      <c r="E865" s="99" t="str">
        <f t="shared" si="4"/>
        <v/>
      </c>
      <c r="F865" s="99" t="str">
        <f t="shared" si="5"/>
        <v/>
      </c>
      <c r="G865" s="99" t="str">
        <f t="shared" si="6"/>
        <v/>
      </c>
      <c r="H865" s="113"/>
      <c r="I865" s="113"/>
      <c r="J865" s="106"/>
      <c r="K865" s="99" t="str">
        <f>IF($J865="","",VLOOKUP($J865,'Bảng tổng hợp'!$C$11:$Q$20000,2,0))</f>
        <v/>
      </c>
      <c r="L865" s="101" t="str">
        <f>IF($J865="","",VLOOKUP($J865,'Bảng tổng hợp'!$C$11:$Q$20000,3,0))</f>
        <v/>
      </c>
      <c r="M865" s="114"/>
      <c r="N865" s="102">
        <f t="shared" si="3"/>
        <v>0</v>
      </c>
      <c r="O865" s="103"/>
      <c r="P865" s="104" t="str">
        <f>IF($J865="","",VLOOKUP($J865,'Bảng tổng hợp'!$C$11:$M$20000,10,0))</f>
        <v/>
      </c>
      <c r="Q865" s="105" t="str">
        <f>IF($J865="","",VLOOKUP($J865,'Bảng tổng hợp'!$C$11:$M$20000,11,0))</f>
        <v/>
      </c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ht="18.75" customHeight="1">
      <c r="A866" s="106"/>
      <c r="B866" s="111"/>
      <c r="C866" s="112"/>
      <c r="D866" s="112"/>
      <c r="E866" s="99" t="str">
        <f t="shared" si="4"/>
        <v/>
      </c>
      <c r="F866" s="99" t="str">
        <f t="shared" si="5"/>
        <v/>
      </c>
      <c r="G866" s="99" t="str">
        <f t="shared" si="6"/>
        <v/>
      </c>
      <c r="H866" s="113"/>
      <c r="I866" s="113"/>
      <c r="J866" s="106"/>
      <c r="K866" s="99" t="str">
        <f>IF($J866="","",VLOOKUP($J866,'Bảng tổng hợp'!$C$11:$Q$20000,2,0))</f>
        <v/>
      </c>
      <c r="L866" s="101" t="str">
        <f>IF($J866="","",VLOOKUP($J866,'Bảng tổng hợp'!$C$11:$Q$20000,3,0))</f>
        <v/>
      </c>
      <c r="M866" s="114"/>
      <c r="N866" s="102">
        <f t="shared" si="3"/>
        <v>0</v>
      </c>
      <c r="O866" s="103"/>
      <c r="P866" s="104" t="str">
        <f>IF($J866="","",VLOOKUP($J866,'Bảng tổng hợp'!$C$11:$M$20000,10,0))</f>
        <v/>
      </c>
      <c r="Q866" s="105" t="str">
        <f>IF($J866="","",VLOOKUP($J866,'Bảng tổng hợp'!$C$11:$M$20000,11,0))</f>
        <v/>
      </c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ht="18.75" customHeight="1">
      <c r="A867" s="106"/>
      <c r="B867" s="111"/>
      <c r="C867" s="112"/>
      <c r="D867" s="112"/>
      <c r="E867" s="99" t="str">
        <f t="shared" si="4"/>
        <v/>
      </c>
      <c r="F867" s="99" t="str">
        <f t="shared" si="5"/>
        <v/>
      </c>
      <c r="G867" s="99" t="str">
        <f t="shared" si="6"/>
        <v/>
      </c>
      <c r="H867" s="113"/>
      <c r="I867" s="113"/>
      <c r="J867" s="106"/>
      <c r="K867" s="99" t="str">
        <f>IF($J867="","",VLOOKUP($J867,'Bảng tổng hợp'!$C$11:$Q$20000,2,0))</f>
        <v/>
      </c>
      <c r="L867" s="101" t="str">
        <f>IF($J867="","",VLOOKUP($J867,'Bảng tổng hợp'!$C$11:$Q$20000,3,0))</f>
        <v/>
      </c>
      <c r="M867" s="114"/>
      <c r="N867" s="102">
        <f t="shared" si="3"/>
        <v>0</v>
      </c>
      <c r="O867" s="103"/>
      <c r="P867" s="104" t="str">
        <f>IF($J867="","",VLOOKUP($J867,'Bảng tổng hợp'!$C$11:$M$20000,10,0))</f>
        <v/>
      </c>
      <c r="Q867" s="105" t="str">
        <f>IF($J867="","",VLOOKUP($J867,'Bảng tổng hợp'!$C$11:$M$20000,11,0))</f>
        <v/>
      </c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ht="18.75" customHeight="1">
      <c r="A868" s="106"/>
      <c r="B868" s="111"/>
      <c r="C868" s="112"/>
      <c r="D868" s="112"/>
      <c r="E868" s="99" t="str">
        <f t="shared" si="4"/>
        <v/>
      </c>
      <c r="F868" s="99" t="str">
        <f t="shared" si="5"/>
        <v/>
      </c>
      <c r="G868" s="99" t="str">
        <f t="shared" si="6"/>
        <v/>
      </c>
      <c r="H868" s="113"/>
      <c r="I868" s="113"/>
      <c r="J868" s="106"/>
      <c r="K868" s="99" t="str">
        <f>IF($J868="","",VLOOKUP($J868,'Bảng tổng hợp'!$C$11:$Q$20000,2,0))</f>
        <v/>
      </c>
      <c r="L868" s="101" t="str">
        <f>IF($J868="","",VLOOKUP($J868,'Bảng tổng hợp'!$C$11:$Q$20000,3,0))</f>
        <v/>
      </c>
      <c r="M868" s="114"/>
      <c r="N868" s="102">
        <f t="shared" si="3"/>
        <v>0</v>
      </c>
      <c r="O868" s="103"/>
      <c r="P868" s="104" t="str">
        <f>IF($J868="","",VLOOKUP($J868,'Bảng tổng hợp'!$C$11:$M$20000,10,0))</f>
        <v/>
      </c>
      <c r="Q868" s="105" t="str">
        <f>IF($J868="","",VLOOKUP($J868,'Bảng tổng hợp'!$C$11:$M$20000,11,0))</f>
        <v/>
      </c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ht="18.75" customHeight="1">
      <c r="A869" s="106"/>
      <c r="B869" s="111"/>
      <c r="C869" s="112"/>
      <c r="D869" s="112"/>
      <c r="E869" s="99" t="str">
        <f t="shared" si="4"/>
        <v/>
      </c>
      <c r="F869" s="99" t="str">
        <f t="shared" si="5"/>
        <v/>
      </c>
      <c r="G869" s="99" t="str">
        <f t="shared" si="6"/>
        <v/>
      </c>
      <c r="H869" s="113"/>
      <c r="I869" s="113"/>
      <c r="J869" s="106"/>
      <c r="K869" s="99" t="str">
        <f>IF($J869="","",VLOOKUP($J869,'Bảng tổng hợp'!$C$11:$Q$20000,2,0))</f>
        <v/>
      </c>
      <c r="L869" s="101" t="str">
        <f>IF($J869="","",VLOOKUP($J869,'Bảng tổng hợp'!$C$11:$Q$20000,3,0))</f>
        <v/>
      </c>
      <c r="M869" s="114"/>
      <c r="N869" s="102">
        <f t="shared" si="3"/>
        <v>0</v>
      </c>
      <c r="O869" s="103"/>
      <c r="P869" s="104" t="str">
        <f>IF($J869="","",VLOOKUP($J869,'Bảng tổng hợp'!$C$11:$M$20000,10,0))</f>
        <v/>
      </c>
      <c r="Q869" s="105" t="str">
        <f>IF($J869="","",VLOOKUP($J869,'Bảng tổng hợp'!$C$11:$M$20000,11,0))</f>
        <v/>
      </c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ht="18.75" customHeight="1">
      <c r="A870" s="106"/>
      <c r="B870" s="111"/>
      <c r="C870" s="112"/>
      <c r="D870" s="112"/>
      <c r="E870" s="99" t="str">
        <f t="shared" si="4"/>
        <v/>
      </c>
      <c r="F870" s="99" t="str">
        <f t="shared" si="5"/>
        <v/>
      </c>
      <c r="G870" s="99" t="str">
        <f t="shared" si="6"/>
        <v/>
      </c>
      <c r="H870" s="113"/>
      <c r="I870" s="113"/>
      <c r="J870" s="106"/>
      <c r="K870" s="99" t="str">
        <f>IF($J870="","",VLOOKUP($J870,'Bảng tổng hợp'!$C$11:$Q$20000,2,0))</f>
        <v/>
      </c>
      <c r="L870" s="101" t="str">
        <f>IF($J870="","",VLOOKUP($J870,'Bảng tổng hợp'!$C$11:$Q$20000,3,0))</f>
        <v/>
      </c>
      <c r="M870" s="114"/>
      <c r="N870" s="102">
        <f t="shared" si="3"/>
        <v>0</v>
      </c>
      <c r="O870" s="103"/>
      <c r="P870" s="104" t="str">
        <f>IF($J870="","",VLOOKUP($J870,'Bảng tổng hợp'!$C$11:$M$20000,10,0))</f>
        <v/>
      </c>
      <c r="Q870" s="105" t="str">
        <f>IF($J870="","",VLOOKUP($J870,'Bảng tổng hợp'!$C$11:$M$20000,11,0))</f>
        <v/>
      </c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ht="18.75" customHeight="1">
      <c r="A871" s="106"/>
      <c r="B871" s="111"/>
      <c r="C871" s="112"/>
      <c r="D871" s="112"/>
      <c r="E871" s="99" t="str">
        <f t="shared" si="4"/>
        <v/>
      </c>
      <c r="F871" s="99" t="str">
        <f t="shared" si="5"/>
        <v/>
      </c>
      <c r="G871" s="99" t="str">
        <f t="shared" si="6"/>
        <v/>
      </c>
      <c r="H871" s="113"/>
      <c r="I871" s="113"/>
      <c r="J871" s="106"/>
      <c r="K871" s="99" t="str">
        <f>IF($J871="","",VLOOKUP($J871,'Bảng tổng hợp'!$C$11:$Q$20000,2,0))</f>
        <v/>
      </c>
      <c r="L871" s="101" t="str">
        <f>IF($J871="","",VLOOKUP($J871,'Bảng tổng hợp'!$C$11:$Q$20000,3,0))</f>
        <v/>
      </c>
      <c r="M871" s="114"/>
      <c r="N871" s="102">
        <f t="shared" si="3"/>
        <v>0</v>
      </c>
      <c r="O871" s="103"/>
      <c r="P871" s="104" t="str">
        <f>IF($J871="","",VLOOKUP($J871,'Bảng tổng hợp'!$C$11:$M$20000,10,0))</f>
        <v/>
      </c>
      <c r="Q871" s="105" t="str">
        <f>IF($J871="","",VLOOKUP($J871,'Bảng tổng hợp'!$C$11:$M$20000,11,0))</f>
        <v/>
      </c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ht="18.75" customHeight="1">
      <c r="A872" s="106"/>
      <c r="B872" s="111"/>
      <c r="C872" s="112"/>
      <c r="D872" s="112"/>
      <c r="E872" s="99" t="str">
        <f t="shared" si="4"/>
        <v/>
      </c>
      <c r="F872" s="99" t="str">
        <f t="shared" si="5"/>
        <v/>
      </c>
      <c r="G872" s="99" t="str">
        <f t="shared" si="6"/>
        <v/>
      </c>
      <c r="H872" s="113"/>
      <c r="I872" s="113"/>
      <c r="J872" s="106"/>
      <c r="K872" s="99" t="str">
        <f>IF($J872="","",VLOOKUP($J872,'Bảng tổng hợp'!$C$11:$Q$20000,2,0))</f>
        <v/>
      </c>
      <c r="L872" s="101" t="str">
        <f>IF($J872="","",VLOOKUP($J872,'Bảng tổng hợp'!$C$11:$Q$20000,3,0))</f>
        <v/>
      </c>
      <c r="M872" s="114"/>
      <c r="N872" s="102">
        <f t="shared" si="3"/>
        <v>0</v>
      </c>
      <c r="O872" s="103"/>
      <c r="P872" s="104" t="str">
        <f>IF($J872="","",VLOOKUP($J872,'Bảng tổng hợp'!$C$11:$M$20000,10,0))</f>
        <v/>
      </c>
      <c r="Q872" s="105" t="str">
        <f>IF($J872="","",VLOOKUP($J872,'Bảng tổng hợp'!$C$11:$M$20000,11,0))</f>
        <v/>
      </c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ht="18.75" customHeight="1">
      <c r="A873" s="106"/>
      <c r="B873" s="111"/>
      <c r="C873" s="112"/>
      <c r="D873" s="112"/>
      <c r="E873" s="99" t="str">
        <f t="shared" si="4"/>
        <v/>
      </c>
      <c r="F873" s="99" t="str">
        <f t="shared" si="5"/>
        <v/>
      </c>
      <c r="G873" s="99" t="str">
        <f t="shared" si="6"/>
        <v/>
      </c>
      <c r="H873" s="113"/>
      <c r="I873" s="113"/>
      <c r="J873" s="106"/>
      <c r="K873" s="99" t="str">
        <f>IF($J873="","",VLOOKUP($J873,'Bảng tổng hợp'!$C$11:$Q$20000,2,0))</f>
        <v/>
      </c>
      <c r="L873" s="101" t="str">
        <f>IF($J873="","",VLOOKUP($J873,'Bảng tổng hợp'!$C$11:$Q$20000,3,0))</f>
        <v/>
      </c>
      <c r="M873" s="114"/>
      <c r="N873" s="102">
        <f t="shared" si="3"/>
        <v>0</v>
      </c>
      <c r="O873" s="103"/>
      <c r="P873" s="104" t="str">
        <f>IF($J873="","",VLOOKUP($J873,'Bảng tổng hợp'!$C$11:$M$20000,10,0))</f>
        <v/>
      </c>
      <c r="Q873" s="105" t="str">
        <f>IF($J873="","",VLOOKUP($J873,'Bảng tổng hợp'!$C$11:$M$20000,11,0))</f>
        <v/>
      </c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ht="18.75" customHeight="1">
      <c r="A874" s="106"/>
      <c r="B874" s="111"/>
      <c r="C874" s="112"/>
      <c r="D874" s="112"/>
      <c r="E874" s="99" t="str">
        <f t="shared" si="4"/>
        <v/>
      </c>
      <c r="F874" s="99" t="str">
        <f t="shared" si="5"/>
        <v/>
      </c>
      <c r="G874" s="99" t="str">
        <f t="shared" si="6"/>
        <v/>
      </c>
      <c r="H874" s="113"/>
      <c r="I874" s="113"/>
      <c r="J874" s="106"/>
      <c r="K874" s="99" t="str">
        <f>IF($J874="","",VLOOKUP($J874,'Bảng tổng hợp'!$C$11:$Q$20000,2,0))</f>
        <v/>
      </c>
      <c r="L874" s="101" t="str">
        <f>IF($J874="","",VLOOKUP($J874,'Bảng tổng hợp'!$C$11:$Q$20000,3,0))</f>
        <v/>
      </c>
      <c r="M874" s="114"/>
      <c r="N874" s="102">
        <f t="shared" si="3"/>
        <v>0</v>
      </c>
      <c r="O874" s="103"/>
      <c r="P874" s="104" t="str">
        <f>IF($J874="","",VLOOKUP($J874,'Bảng tổng hợp'!$C$11:$M$20000,10,0))</f>
        <v/>
      </c>
      <c r="Q874" s="105" t="str">
        <f>IF($J874="","",VLOOKUP($J874,'Bảng tổng hợp'!$C$11:$M$20000,11,0))</f>
        <v/>
      </c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ht="18.75" customHeight="1">
      <c r="A875" s="106"/>
      <c r="B875" s="111"/>
      <c r="C875" s="112"/>
      <c r="D875" s="112"/>
      <c r="E875" s="99" t="str">
        <f t="shared" si="4"/>
        <v/>
      </c>
      <c r="F875" s="99" t="str">
        <f t="shared" si="5"/>
        <v/>
      </c>
      <c r="G875" s="99" t="str">
        <f t="shared" si="6"/>
        <v/>
      </c>
      <c r="H875" s="113"/>
      <c r="I875" s="113"/>
      <c r="J875" s="106"/>
      <c r="K875" s="99" t="str">
        <f>IF($J875="","",VLOOKUP($J875,'Bảng tổng hợp'!$C$11:$Q$20000,2,0))</f>
        <v/>
      </c>
      <c r="L875" s="101" t="str">
        <f>IF($J875="","",VLOOKUP($J875,'Bảng tổng hợp'!$C$11:$Q$20000,3,0))</f>
        <v/>
      </c>
      <c r="M875" s="114"/>
      <c r="N875" s="102">
        <f t="shared" si="3"/>
        <v>0</v>
      </c>
      <c r="O875" s="103"/>
      <c r="P875" s="104" t="str">
        <f>IF($J875="","",VLOOKUP($J875,'Bảng tổng hợp'!$C$11:$M$20000,10,0))</f>
        <v/>
      </c>
      <c r="Q875" s="105" t="str">
        <f>IF($J875="","",VLOOKUP($J875,'Bảng tổng hợp'!$C$11:$M$20000,11,0))</f>
        <v/>
      </c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ht="18.75" customHeight="1">
      <c r="A876" s="106"/>
      <c r="B876" s="111"/>
      <c r="C876" s="112"/>
      <c r="D876" s="112"/>
      <c r="E876" s="99" t="str">
        <f t="shared" si="4"/>
        <v/>
      </c>
      <c r="F876" s="99" t="str">
        <f t="shared" si="5"/>
        <v/>
      </c>
      <c r="G876" s="99" t="str">
        <f t="shared" si="6"/>
        <v/>
      </c>
      <c r="H876" s="113"/>
      <c r="I876" s="113"/>
      <c r="J876" s="106"/>
      <c r="K876" s="99" t="str">
        <f>IF($J876="","",VLOOKUP($J876,'Bảng tổng hợp'!$C$11:$Q$20000,2,0))</f>
        <v/>
      </c>
      <c r="L876" s="101" t="str">
        <f>IF($J876="","",VLOOKUP($J876,'Bảng tổng hợp'!$C$11:$Q$20000,3,0))</f>
        <v/>
      </c>
      <c r="M876" s="114"/>
      <c r="N876" s="102">
        <f t="shared" si="3"/>
        <v>0</v>
      </c>
      <c r="O876" s="103"/>
      <c r="P876" s="104" t="str">
        <f>IF($J876="","",VLOOKUP($J876,'Bảng tổng hợp'!$C$11:$M$20000,10,0))</f>
        <v/>
      </c>
      <c r="Q876" s="105" t="str">
        <f>IF($J876="","",VLOOKUP($J876,'Bảng tổng hợp'!$C$11:$M$20000,11,0))</f>
        <v/>
      </c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ht="18.75" customHeight="1">
      <c r="A877" s="106"/>
      <c r="B877" s="111"/>
      <c r="C877" s="112"/>
      <c r="D877" s="112"/>
      <c r="E877" s="99" t="str">
        <f t="shared" si="4"/>
        <v/>
      </c>
      <c r="F877" s="99" t="str">
        <f t="shared" si="5"/>
        <v/>
      </c>
      <c r="G877" s="99" t="str">
        <f t="shared" si="6"/>
        <v/>
      </c>
      <c r="H877" s="113"/>
      <c r="I877" s="113"/>
      <c r="J877" s="106"/>
      <c r="K877" s="99" t="str">
        <f>IF($J877="","",VLOOKUP($J877,'Bảng tổng hợp'!$C$11:$Q$20000,2,0))</f>
        <v/>
      </c>
      <c r="L877" s="101" t="str">
        <f>IF($J877="","",VLOOKUP($J877,'Bảng tổng hợp'!$C$11:$Q$20000,3,0))</f>
        <v/>
      </c>
      <c r="M877" s="114"/>
      <c r="N877" s="102">
        <f t="shared" si="3"/>
        <v>0</v>
      </c>
      <c r="O877" s="103"/>
      <c r="P877" s="104" t="str">
        <f>IF($J877="","",VLOOKUP($J877,'Bảng tổng hợp'!$C$11:$M$20000,10,0))</f>
        <v/>
      </c>
      <c r="Q877" s="105" t="str">
        <f>IF($J877="","",VLOOKUP($J877,'Bảng tổng hợp'!$C$11:$M$20000,11,0))</f>
        <v/>
      </c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ht="18.75" customHeight="1">
      <c r="A878" s="106"/>
      <c r="B878" s="111"/>
      <c r="C878" s="112"/>
      <c r="D878" s="112"/>
      <c r="E878" s="99" t="str">
        <f t="shared" si="4"/>
        <v/>
      </c>
      <c r="F878" s="99" t="str">
        <f t="shared" si="5"/>
        <v/>
      </c>
      <c r="G878" s="99" t="str">
        <f t="shared" si="6"/>
        <v/>
      </c>
      <c r="H878" s="113"/>
      <c r="I878" s="113"/>
      <c r="J878" s="106"/>
      <c r="K878" s="99" t="str">
        <f>IF($J878="","",VLOOKUP($J878,'Bảng tổng hợp'!$C$11:$Q$20000,2,0))</f>
        <v/>
      </c>
      <c r="L878" s="101" t="str">
        <f>IF($J878="","",VLOOKUP($J878,'Bảng tổng hợp'!$C$11:$Q$20000,3,0))</f>
        <v/>
      </c>
      <c r="M878" s="114"/>
      <c r="N878" s="102">
        <f t="shared" si="3"/>
        <v>0</v>
      </c>
      <c r="O878" s="103"/>
      <c r="P878" s="104" t="str">
        <f>IF($J878="","",VLOOKUP($J878,'Bảng tổng hợp'!$C$11:$M$20000,10,0))</f>
        <v/>
      </c>
      <c r="Q878" s="105" t="str">
        <f>IF($J878="","",VLOOKUP($J878,'Bảng tổng hợp'!$C$11:$M$20000,11,0))</f>
        <v/>
      </c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ht="18.75" customHeight="1">
      <c r="A879" s="106"/>
      <c r="B879" s="111"/>
      <c r="C879" s="112"/>
      <c r="D879" s="112"/>
      <c r="E879" s="99" t="str">
        <f t="shared" si="4"/>
        <v/>
      </c>
      <c r="F879" s="99" t="str">
        <f t="shared" si="5"/>
        <v/>
      </c>
      <c r="G879" s="99" t="str">
        <f t="shared" si="6"/>
        <v/>
      </c>
      <c r="H879" s="113"/>
      <c r="I879" s="113"/>
      <c r="J879" s="106"/>
      <c r="K879" s="99" t="str">
        <f>IF($J879="","",VLOOKUP($J879,'Bảng tổng hợp'!$C$11:$Q$20000,2,0))</f>
        <v/>
      </c>
      <c r="L879" s="101" t="str">
        <f>IF($J879="","",VLOOKUP($J879,'Bảng tổng hợp'!$C$11:$Q$20000,3,0))</f>
        <v/>
      </c>
      <c r="M879" s="114"/>
      <c r="N879" s="102">
        <f t="shared" si="3"/>
        <v>0</v>
      </c>
      <c r="O879" s="103"/>
      <c r="P879" s="104" t="str">
        <f>IF($J879="","",VLOOKUP($J879,'Bảng tổng hợp'!$C$11:$M$20000,10,0))</f>
        <v/>
      </c>
      <c r="Q879" s="105" t="str">
        <f>IF($J879="","",VLOOKUP($J879,'Bảng tổng hợp'!$C$11:$M$20000,11,0))</f>
        <v/>
      </c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ht="18.75" customHeight="1">
      <c r="A880" s="106"/>
      <c r="B880" s="111"/>
      <c r="C880" s="112"/>
      <c r="D880" s="112"/>
      <c r="E880" s="99" t="str">
        <f t="shared" si="4"/>
        <v/>
      </c>
      <c r="F880" s="99" t="str">
        <f t="shared" si="5"/>
        <v/>
      </c>
      <c r="G880" s="99" t="str">
        <f t="shared" si="6"/>
        <v/>
      </c>
      <c r="H880" s="113"/>
      <c r="I880" s="113"/>
      <c r="J880" s="106"/>
      <c r="K880" s="99" t="str">
        <f>IF($J880="","",VLOOKUP($J880,'Bảng tổng hợp'!$C$11:$Q$20000,2,0))</f>
        <v/>
      </c>
      <c r="L880" s="101" t="str">
        <f>IF($J880="","",VLOOKUP($J880,'Bảng tổng hợp'!$C$11:$Q$20000,3,0))</f>
        <v/>
      </c>
      <c r="M880" s="114"/>
      <c r="N880" s="102">
        <f t="shared" si="3"/>
        <v>0</v>
      </c>
      <c r="O880" s="103"/>
      <c r="P880" s="104" t="str">
        <f>IF($J880="","",VLOOKUP($J880,'Bảng tổng hợp'!$C$11:$M$20000,10,0))</f>
        <v/>
      </c>
      <c r="Q880" s="105" t="str">
        <f>IF($J880="","",VLOOKUP($J880,'Bảng tổng hợp'!$C$11:$M$20000,11,0))</f>
        <v/>
      </c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ht="18.75" customHeight="1">
      <c r="A881" s="106"/>
      <c r="B881" s="111"/>
      <c r="C881" s="112"/>
      <c r="D881" s="112"/>
      <c r="E881" s="99" t="str">
        <f t="shared" si="4"/>
        <v/>
      </c>
      <c r="F881" s="99" t="str">
        <f t="shared" si="5"/>
        <v/>
      </c>
      <c r="G881" s="99" t="str">
        <f t="shared" si="6"/>
        <v/>
      </c>
      <c r="H881" s="113"/>
      <c r="I881" s="113"/>
      <c r="J881" s="106"/>
      <c r="K881" s="99" t="str">
        <f>IF($J881="","",VLOOKUP($J881,'Bảng tổng hợp'!$C$11:$Q$20000,2,0))</f>
        <v/>
      </c>
      <c r="L881" s="101" t="str">
        <f>IF($J881="","",VLOOKUP($J881,'Bảng tổng hợp'!$C$11:$Q$20000,3,0))</f>
        <v/>
      </c>
      <c r="M881" s="114"/>
      <c r="N881" s="102">
        <f t="shared" si="3"/>
        <v>0</v>
      </c>
      <c r="O881" s="103"/>
      <c r="P881" s="104" t="str">
        <f>IF($J881="","",VLOOKUP($J881,'Bảng tổng hợp'!$C$11:$M$20000,10,0))</f>
        <v/>
      </c>
      <c r="Q881" s="105" t="str">
        <f>IF($J881="","",VLOOKUP($J881,'Bảng tổng hợp'!$C$11:$M$20000,11,0))</f>
        <v/>
      </c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ht="18.75" customHeight="1">
      <c r="A882" s="106"/>
      <c r="B882" s="111"/>
      <c r="C882" s="112"/>
      <c r="D882" s="112"/>
      <c r="E882" s="99" t="str">
        <f t="shared" si="4"/>
        <v/>
      </c>
      <c r="F882" s="99" t="str">
        <f t="shared" si="5"/>
        <v/>
      </c>
      <c r="G882" s="99" t="str">
        <f t="shared" si="6"/>
        <v/>
      </c>
      <c r="H882" s="113"/>
      <c r="I882" s="113"/>
      <c r="J882" s="106"/>
      <c r="K882" s="99" t="str">
        <f>IF($J882="","",VLOOKUP($J882,'Bảng tổng hợp'!$C$11:$Q$20000,2,0))</f>
        <v/>
      </c>
      <c r="L882" s="101" t="str">
        <f>IF($J882="","",VLOOKUP($J882,'Bảng tổng hợp'!$C$11:$Q$20000,3,0))</f>
        <v/>
      </c>
      <c r="M882" s="114"/>
      <c r="N882" s="102">
        <f t="shared" si="3"/>
        <v>0</v>
      </c>
      <c r="O882" s="103"/>
      <c r="P882" s="104" t="str">
        <f>IF($J882="","",VLOOKUP($J882,'Bảng tổng hợp'!$C$11:$M$20000,10,0))</f>
        <v/>
      </c>
      <c r="Q882" s="105" t="str">
        <f>IF($J882="","",VLOOKUP($J882,'Bảng tổng hợp'!$C$11:$M$20000,11,0))</f>
        <v/>
      </c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ht="18.75" customHeight="1">
      <c r="A883" s="106"/>
      <c r="B883" s="111"/>
      <c r="C883" s="112"/>
      <c r="D883" s="112"/>
      <c r="E883" s="99" t="str">
        <f t="shared" si="4"/>
        <v/>
      </c>
      <c r="F883" s="99" t="str">
        <f t="shared" si="5"/>
        <v/>
      </c>
      <c r="G883" s="99" t="str">
        <f t="shared" si="6"/>
        <v/>
      </c>
      <c r="H883" s="113"/>
      <c r="I883" s="113"/>
      <c r="J883" s="106"/>
      <c r="K883" s="99" t="str">
        <f>IF($J883="","",VLOOKUP($J883,'Bảng tổng hợp'!$C$11:$Q$20000,2,0))</f>
        <v/>
      </c>
      <c r="L883" s="101" t="str">
        <f>IF($J883="","",VLOOKUP($J883,'Bảng tổng hợp'!$C$11:$Q$20000,3,0))</f>
        <v/>
      </c>
      <c r="M883" s="114"/>
      <c r="N883" s="102">
        <f t="shared" si="3"/>
        <v>0</v>
      </c>
      <c r="O883" s="103"/>
      <c r="P883" s="104" t="str">
        <f>IF($J883="","",VLOOKUP($J883,'Bảng tổng hợp'!$C$11:$M$20000,10,0))</f>
        <v/>
      </c>
      <c r="Q883" s="105" t="str">
        <f>IF($J883="","",VLOOKUP($J883,'Bảng tổng hợp'!$C$11:$M$20000,11,0))</f>
        <v/>
      </c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ht="18.75" customHeight="1">
      <c r="A884" s="106"/>
      <c r="B884" s="111"/>
      <c r="C884" s="112"/>
      <c r="D884" s="112"/>
      <c r="E884" s="99" t="str">
        <f t="shared" si="4"/>
        <v/>
      </c>
      <c r="F884" s="99" t="str">
        <f t="shared" si="5"/>
        <v/>
      </c>
      <c r="G884" s="99" t="str">
        <f t="shared" si="6"/>
        <v/>
      </c>
      <c r="H884" s="113"/>
      <c r="I884" s="113"/>
      <c r="J884" s="106"/>
      <c r="K884" s="99" t="str">
        <f>IF($J884="","",VLOOKUP($J884,'Bảng tổng hợp'!$C$11:$Q$20000,2,0))</f>
        <v/>
      </c>
      <c r="L884" s="101" t="str">
        <f>IF($J884="","",VLOOKUP($J884,'Bảng tổng hợp'!$C$11:$Q$20000,3,0))</f>
        <v/>
      </c>
      <c r="M884" s="114"/>
      <c r="N884" s="102">
        <f t="shared" si="3"/>
        <v>0</v>
      </c>
      <c r="O884" s="103"/>
      <c r="P884" s="104" t="str">
        <f>IF($J884="","",VLOOKUP($J884,'Bảng tổng hợp'!$C$11:$M$20000,10,0))</f>
        <v/>
      </c>
      <c r="Q884" s="105" t="str">
        <f>IF($J884="","",VLOOKUP($J884,'Bảng tổng hợp'!$C$11:$M$20000,11,0))</f>
        <v/>
      </c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ht="18.75" customHeight="1">
      <c r="A885" s="106"/>
      <c r="B885" s="111"/>
      <c r="C885" s="112"/>
      <c r="D885" s="112"/>
      <c r="E885" s="99" t="str">
        <f t="shared" si="4"/>
        <v/>
      </c>
      <c r="F885" s="99" t="str">
        <f t="shared" si="5"/>
        <v/>
      </c>
      <c r="G885" s="99" t="str">
        <f t="shared" si="6"/>
        <v/>
      </c>
      <c r="H885" s="113"/>
      <c r="I885" s="113"/>
      <c r="J885" s="106"/>
      <c r="K885" s="99" t="str">
        <f>IF($J885="","",VLOOKUP($J885,'Bảng tổng hợp'!$C$11:$Q$20000,2,0))</f>
        <v/>
      </c>
      <c r="L885" s="101" t="str">
        <f>IF($J885="","",VLOOKUP($J885,'Bảng tổng hợp'!$C$11:$Q$20000,3,0))</f>
        <v/>
      </c>
      <c r="M885" s="114"/>
      <c r="N885" s="102">
        <f t="shared" si="3"/>
        <v>0</v>
      </c>
      <c r="O885" s="103"/>
      <c r="P885" s="104" t="str">
        <f>IF($J885="","",VLOOKUP($J885,'Bảng tổng hợp'!$C$11:$M$20000,10,0))</f>
        <v/>
      </c>
      <c r="Q885" s="105" t="str">
        <f>IF($J885="","",VLOOKUP($J885,'Bảng tổng hợp'!$C$11:$M$20000,11,0))</f>
        <v/>
      </c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ht="18.75" customHeight="1">
      <c r="A886" s="106"/>
      <c r="B886" s="111"/>
      <c r="C886" s="112"/>
      <c r="D886" s="112"/>
      <c r="E886" s="99" t="str">
        <f t="shared" si="4"/>
        <v/>
      </c>
      <c r="F886" s="99" t="str">
        <f t="shared" si="5"/>
        <v/>
      </c>
      <c r="G886" s="99" t="str">
        <f t="shared" si="6"/>
        <v/>
      </c>
      <c r="H886" s="113"/>
      <c r="I886" s="113"/>
      <c r="J886" s="106"/>
      <c r="K886" s="99" t="str">
        <f>IF($J886="","",VLOOKUP($J886,'Bảng tổng hợp'!$C$11:$Q$20000,2,0))</f>
        <v/>
      </c>
      <c r="L886" s="101" t="str">
        <f>IF($J886="","",VLOOKUP($J886,'Bảng tổng hợp'!$C$11:$Q$20000,3,0))</f>
        <v/>
      </c>
      <c r="M886" s="114"/>
      <c r="N886" s="102">
        <f t="shared" si="3"/>
        <v>0</v>
      </c>
      <c r="O886" s="103"/>
      <c r="P886" s="104" t="str">
        <f>IF($J886="","",VLOOKUP($J886,'Bảng tổng hợp'!$C$11:$M$20000,10,0))</f>
        <v/>
      </c>
      <c r="Q886" s="105" t="str">
        <f>IF($J886="","",VLOOKUP($J886,'Bảng tổng hợp'!$C$11:$M$20000,11,0))</f>
        <v/>
      </c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ht="18.75" customHeight="1">
      <c r="A887" s="106"/>
      <c r="B887" s="111"/>
      <c r="C887" s="112"/>
      <c r="D887" s="112"/>
      <c r="E887" s="99" t="str">
        <f t="shared" si="4"/>
        <v/>
      </c>
      <c r="F887" s="99" t="str">
        <f t="shared" si="5"/>
        <v/>
      </c>
      <c r="G887" s="99" t="str">
        <f t="shared" si="6"/>
        <v/>
      </c>
      <c r="H887" s="113"/>
      <c r="I887" s="113"/>
      <c r="J887" s="106"/>
      <c r="K887" s="99" t="str">
        <f>IF($J887="","",VLOOKUP($J887,'Bảng tổng hợp'!$C$11:$Q$20000,2,0))</f>
        <v/>
      </c>
      <c r="L887" s="101" t="str">
        <f>IF($J887="","",VLOOKUP($J887,'Bảng tổng hợp'!$C$11:$Q$20000,3,0))</f>
        <v/>
      </c>
      <c r="M887" s="114"/>
      <c r="N887" s="102">
        <f t="shared" si="3"/>
        <v>0</v>
      </c>
      <c r="O887" s="103"/>
      <c r="P887" s="104" t="str">
        <f>IF($J887="","",VLOOKUP($J887,'Bảng tổng hợp'!$C$11:$M$20000,10,0))</f>
        <v/>
      </c>
      <c r="Q887" s="105" t="str">
        <f>IF($J887="","",VLOOKUP($J887,'Bảng tổng hợp'!$C$11:$M$20000,11,0))</f>
        <v/>
      </c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ht="18.75" customHeight="1">
      <c r="A888" s="106"/>
      <c r="B888" s="111"/>
      <c r="C888" s="112"/>
      <c r="D888" s="112"/>
      <c r="E888" s="99" t="str">
        <f t="shared" si="4"/>
        <v/>
      </c>
      <c r="F888" s="99" t="str">
        <f t="shared" si="5"/>
        <v/>
      </c>
      <c r="G888" s="99" t="str">
        <f t="shared" si="6"/>
        <v/>
      </c>
      <c r="H888" s="113"/>
      <c r="I888" s="113"/>
      <c r="J888" s="106"/>
      <c r="K888" s="99" t="str">
        <f>IF($J888="","",VLOOKUP($J888,'Bảng tổng hợp'!$C$11:$Q$20000,2,0))</f>
        <v/>
      </c>
      <c r="L888" s="101" t="str">
        <f>IF($J888="","",VLOOKUP($J888,'Bảng tổng hợp'!$C$11:$Q$20000,3,0))</f>
        <v/>
      </c>
      <c r="M888" s="114"/>
      <c r="N888" s="102">
        <f t="shared" si="3"/>
        <v>0</v>
      </c>
      <c r="O888" s="103"/>
      <c r="P888" s="104" t="str">
        <f>IF($J888="","",VLOOKUP($J888,'Bảng tổng hợp'!$C$11:$M$20000,10,0))</f>
        <v/>
      </c>
      <c r="Q888" s="105" t="str">
        <f>IF($J888="","",VLOOKUP($J888,'Bảng tổng hợp'!$C$11:$M$20000,11,0))</f>
        <v/>
      </c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ht="18.75" customHeight="1">
      <c r="A889" s="106"/>
      <c r="B889" s="111"/>
      <c r="C889" s="112"/>
      <c r="D889" s="112"/>
      <c r="E889" s="99" t="str">
        <f t="shared" si="4"/>
        <v/>
      </c>
      <c r="F889" s="99" t="str">
        <f t="shared" si="5"/>
        <v/>
      </c>
      <c r="G889" s="99" t="str">
        <f t="shared" si="6"/>
        <v/>
      </c>
      <c r="H889" s="113"/>
      <c r="I889" s="113"/>
      <c r="J889" s="106"/>
      <c r="K889" s="99" t="str">
        <f>IF($J889="","",VLOOKUP($J889,'Bảng tổng hợp'!$C$11:$Q$20000,2,0))</f>
        <v/>
      </c>
      <c r="L889" s="101" t="str">
        <f>IF($J889="","",VLOOKUP($J889,'Bảng tổng hợp'!$C$11:$Q$20000,3,0))</f>
        <v/>
      </c>
      <c r="M889" s="114"/>
      <c r="N889" s="102">
        <f t="shared" si="3"/>
        <v>0</v>
      </c>
      <c r="O889" s="103"/>
      <c r="P889" s="104" t="str">
        <f>IF($J889="","",VLOOKUP($J889,'Bảng tổng hợp'!$C$11:$M$20000,10,0))</f>
        <v/>
      </c>
      <c r="Q889" s="105" t="str">
        <f>IF($J889="","",VLOOKUP($J889,'Bảng tổng hợp'!$C$11:$M$20000,11,0))</f>
        <v/>
      </c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ht="18.75" customHeight="1">
      <c r="A890" s="106"/>
      <c r="B890" s="111"/>
      <c r="C890" s="112"/>
      <c r="D890" s="112"/>
      <c r="E890" s="99" t="str">
        <f t="shared" si="4"/>
        <v/>
      </c>
      <c r="F890" s="99" t="str">
        <f t="shared" si="5"/>
        <v/>
      </c>
      <c r="G890" s="99" t="str">
        <f t="shared" si="6"/>
        <v/>
      </c>
      <c r="H890" s="113"/>
      <c r="I890" s="113"/>
      <c r="J890" s="106"/>
      <c r="K890" s="99" t="str">
        <f>IF($J890="","",VLOOKUP($J890,'Bảng tổng hợp'!$C$11:$Q$20000,2,0))</f>
        <v/>
      </c>
      <c r="L890" s="101" t="str">
        <f>IF($J890="","",VLOOKUP($J890,'Bảng tổng hợp'!$C$11:$Q$20000,3,0))</f>
        <v/>
      </c>
      <c r="M890" s="114"/>
      <c r="N890" s="102">
        <f t="shared" si="3"/>
        <v>0</v>
      </c>
      <c r="O890" s="103"/>
      <c r="P890" s="104" t="str">
        <f>IF($J890="","",VLOOKUP($J890,'Bảng tổng hợp'!$C$11:$M$20000,10,0))</f>
        <v/>
      </c>
      <c r="Q890" s="105" t="str">
        <f>IF($J890="","",VLOOKUP($J890,'Bảng tổng hợp'!$C$11:$M$20000,11,0))</f>
        <v/>
      </c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ht="18.75" customHeight="1">
      <c r="A891" s="106"/>
      <c r="B891" s="111"/>
      <c r="C891" s="112"/>
      <c r="D891" s="112"/>
      <c r="E891" s="99" t="str">
        <f t="shared" si="4"/>
        <v/>
      </c>
      <c r="F891" s="99" t="str">
        <f t="shared" si="5"/>
        <v/>
      </c>
      <c r="G891" s="99" t="str">
        <f t="shared" si="6"/>
        <v/>
      </c>
      <c r="H891" s="113"/>
      <c r="I891" s="113"/>
      <c r="J891" s="106"/>
      <c r="K891" s="99" t="str">
        <f>IF($J891="","",VLOOKUP($J891,'Bảng tổng hợp'!$C$11:$Q$20000,2,0))</f>
        <v/>
      </c>
      <c r="L891" s="101" t="str">
        <f>IF($J891="","",VLOOKUP($J891,'Bảng tổng hợp'!$C$11:$Q$20000,3,0))</f>
        <v/>
      </c>
      <c r="M891" s="114"/>
      <c r="N891" s="102">
        <f t="shared" si="3"/>
        <v>0</v>
      </c>
      <c r="O891" s="103"/>
      <c r="P891" s="104" t="str">
        <f>IF($J891="","",VLOOKUP($J891,'Bảng tổng hợp'!$C$11:$M$20000,10,0))</f>
        <v/>
      </c>
      <c r="Q891" s="105" t="str">
        <f>IF($J891="","",VLOOKUP($J891,'Bảng tổng hợp'!$C$11:$M$20000,11,0))</f>
        <v/>
      </c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ht="18.75" customHeight="1">
      <c r="A892" s="106"/>
      <c r="B892" s="111"/>
      <c r="C892" s="112"/>
      <c r="D892" s="112"/>
      <c r="E892" s="99" t="str">
        <f t="shared" si="4"/>
        <v/>
      </c>
      <c r="F892" s="99" t="str">
        <f t="shared" si="5"/>
        <v/>
      </c>
      <c r="G892" s="99" t="str">
        <f t="shared" si="6"/>
        <v/>
      </c>
      <c r="H892" s="113"/>
      <c r="I892" s="113"/>
      <c r="J892" s="106"/>
      <c r="K892" s="99" t="str">
        <f>IF($J892="","",VLOOKUP($J892,'Bảng tổng hợp'!$C$11:$Q$20000,2,0))</f>
        <v/>
      </c>
      <c r="L892" s="101" t="str">
        <f>IF($J892="","",VLOOKUP($J892,'Bảng tổng hợp'!$C$11:$Q$20000,3,0))</f>
        <v/>
      </c>
      <c r="M892" s="114"/>
      <c r="N892" s="102">
        <f t="shared" si="3"/>
        <v>0</v>
      </c>
      <c r="O892" s="103"/>
      <c r="P892" s="104" t="str">
        <f>IF($J892="","",VLOOKUP($J892,'Bảng tổng hợp'!$C$11:$M$20000,10,0))</f>
        <v/>
      </c>
      <c r="Q892" s="105" t="str">
        <f>IF($J892="","",VLOOKUP($J892,'Bảng tổng hợp'!$C$11:$M$20000,11,0))</f>
        <v/>
      </c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ht="18.75" customHeight="1">
      <c r="A893" s="106"/>
      <c r="B893" s="111"/>
      <c r="C893" s="112"/>
      <c r="D893" s="112"/>
      <c r="E893" s="99" t="str">
        <f t="shared" si="4"/>
        <v/>
      </c>
      <c r="F893" s="99" t="str">
        <f t="shared" si="5"/>
        <v/>
      </c>
      <c r="G893" s="99" t="str">
        <f t="shared" si="6"/>
        <v/>
      </c>
      <c r="H893" s="113"/>
      <c r="I893" s="113"/>
      <c r="J893" s="106"/>
      <c r="K893" s="99" t="str">
        <f>IF($J893="","",VLOOKUP($J893,'Bảng tổng hợp'!$C$11:$Q$20000,2,0))</f>
        <v/>
      </c>
      <c r="L893" s="101" t="str">
        <f>IF($J893="","",VLOOKUP($J893,'Bảng tổng hợp'!$C$11:$Q$20000,3,0))</f>
        <v/>
      </c>
      <c r="M893" s="114"/>
      <c r="N893" s="102">
        <f t="shared" si="3"/>
        <v>0</v>
      </c>
      <c r="O893" s="103"/>
      <c r="P893" s="104" t="str">
        <f>IF($J893="","",VLOOKUP($J893,'Bảng tổng hợp'!$C$11:$M$20000,10,0))</f>
        <v/>
      </c>
      <c r="Q893" s="105" t="str">
        <f>IF($J893="","",VLOOKUP($J893,'Bảng tổng hợp'!$C$11:$M$20000,11,0))</f>
        <v/>
      </c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ht="18.75" customHeight="1">
      <c r="A894" s="106"/>
      <c r="B894" s="111"/>
      <c r="C894" s="112"/>
      <c r="D894" s="112"/>
      <c r="E894" s="99" t="str">
        <f t="shared" si="4"/>
        <v/>
      </c>
      <c r="F894" s="99" t="str">
        <f t="shared" si="5"/>
        <v/>
      </c>
      <c r="G894" s="99" t="str">
        <f t="shared" si="6"/>
        <v/>
      </c>
      <c r="H894" s="113"/>
      <c r="I894" s="113"/>
      <c r="J894" s="106"/>
      <c r="K894" s="99" t="str">
        <f>IF($J894="","",VLOOKUP($J894,'Bảng tổng hợp'!$C$11:$Q$20000,2,0))</f>
        <v/>
      </c>
      <c r="L894" s="101" t="str">
        <f>IF($J894="","",VLOOKUP($J894,'Bảng tổng hợp'!$C$11:$Q$20000,3,0))</f>
        <v/>
      </c>
      <c r="M894" s="114"/>
      <c r="N894" s="102">
        <f t="shared" si="3"/>
        <v>0</v>
      </c>
      <c r="O894" s="103"/>
      <c r="P894" s="104" t="str">
        <f>IF($J894="","",VLOOKUP($J894,'Bảng tổng hợp'!$C$11:$M$20000,10,0))</f>
        <v/>
      </c>
      <c r="Q894" s="105" t="str">
        <f>IF($J894="","",VLOOKUP($J894,'Bảng tổng hợp'!$C$11:$M$20000,11,0))</f>
        <v/>
      </c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ht="18.75" customHeight="1">
      <c r="A895" s="106"/>
      <c r="B895" s="111"/>
      <c r="C895" s="112"/>
      <c r="D895" s="112"/>
      <c r="E895" s="99" t="str">
        <f t="shared" si="4"/>
        <v/>
      </c>
      <c r="F895" s="99" t="str">
        <f t="shared" si="5"/>
        <v/>
      </c>
      <c r="G895" s="99" t="str">
        <f t="shared" si="6"/>
        <v/>
      </c>
      <c r="H895" s="113"/>
      <c r="I895" s="113"/>
      <c r="J895" s="106"/>
      <c r="K895" s="99" t="str">
        <f>IF($J895="","",VLOOKUP($J895,'Bảng tổng hợp'!$C$11:$Q$20000,2,0))</f>
        <v/>
      </c>
      <c r="L895" s="101" t="str">
        <f>IF($J895="","",VLOOKUP($J895,'Bảng tổng hợp'!$C$11:$Q$20000,3,0))</f>
        <v/>
      </c>
      <c r="M895" s="114"/>
      <c r="N895" s="102">
        <f t="shared" si="3"/>
        <v>0</v>
      </c>
      <c r="O895" s="103"/>
      <c r="P895" s="104" t="str">
        <f>IF($J895="","",VLOOKUP($J895,'Bảng tổng hợp'!$C$11:$M$20000,10,0))</f>
        <v/>
      </c>
      <c r="Q895" s="105" t="str">
        <f>IF($J895="","",VLOOKUP($J895,'Bảng tổng hợp'!$C$11:$M$20000,11,0))</f>
        <v/>
      </c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ht="18.75" customHeight="1">
      <c r="A896" s="106"/>
      <c r="B896" s="111"/>
      <c r="C896" s="112"/>
      <c r="D896" s="112"/>
      <c r="E896" s="99" t="str">
        <f t="shared" si="4"/>
        <v/>
      </c>
      <c r="F896" s="99" t="str">
        <f t="shared" si="5"/>
        <v/>
      </c>
      <c r="G896" s="99" t="str">
        <f t="shared" si="6"/>
        <v/>
      </c>
      <c r="H896" s="113"/>
      <c r="I896" s="113"/>
      <c r="J896" s="106"/>
      <c r="K896" s="99" t="str">
        <f>IF($J896="","",VLOOKUP($J896,'Bảng tổng hợp'!$C$11:$Q$20000,2,0))</f>
        <v/>
      </c>
      <c r="L896" s="101" t="str">
        <f>IF($J896="","",VLOOKUP($J896,'Bảng tổng hợp'!$C$11:$Q$20000,3,0))</f>
        <v/>
      </c>
      <c r="M896" s="114"/>
      <c r="N896" s="102">
        <f t="shared" si="3"/>
        <v>0</v>
      </c>
      <c r="O896" s="103"/>
      <c r="P896" s="104" t="str">
        <f>IF($J896="","",VLOOKUP($J896,'Bảng tổng hợp'!$C$11:$M$20000,10,0))</f>
        <v/>
      </c>
      <c r="Q896" s="105" t="str">
        <f>IF($J896="","",VLOOKUP($J896,'Bảng tổng hợp'!$C$11:$M$20000,11,0))</f>
        <v/>
      </c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ht="18.75" customHeight="1">
      <c r="A897" s="106"/>
      <c r="B897" s="111"/>
      <c r="C897" s="112"/>
      <c r="D897" s="112"/>
      <c r="E897" s="99" t="str">
        <f t="shared" si="4"/>
        <v/>
      </c>
      <c r="F897" s="99" t="str">
        <f t="shared" si="5"/>
        <v/>
      </c>
      <c r="G897" s="99" t="str">
        <f t="shared" si="6"/>
        <v/>
      </c>
      <c r="H897" s="113"/>
      <c r="I897" s="113"/>
      <c r="J897" s="106"/>
      <c r="K897" s="99" t="str">
        <f>IF($J897="","",VLOOKUP($J897,'Bảng tổng hợp'!$C$11:$Q$20000,2,0))</f>
        <v/>
      </c>
      <c r="L897" s="101" t="str">
        <f>IF($J897="","",VLOOKUP($J897,'Bảng tổng hợp'!$C$11:$Q$20000,3,0))</f>
        <v/>
      </c>
      <c r="M897" s="114"/>
      <c r="N897" s="102">
        <f t="shared" si="3"/>
        <v>0</v>
      </c>
      <c r="O897" s="103"/>
      <c r="P897" s="104" t="str">
        <f>IF($J897="","",VLOOKUP($J897,'Bảng tổng hợp'!$C$11:$M$20000,10,0))</f>
        <v/>
      </c>
      <c r="Q897" s="105" t="str">
        <f>IF($J897="","",VLOOKUP($J897,'Bảng tổng hợp'!$C$11:$M$20000,11,0))</f>
        <v/>
      </c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ht="18.75" customHeight="1">
      <c r="A898" s="106"/>
      <c r="B898" s="111"/>
      <c r="C898" s="112"/>
      <c r="D898" s="112"/>
      <c r="E898" s="99" t="str">
        <f t="shared" si="4"/>
        <v/>
      </c>
      <c r="F898" s="99" t="str">
        <f t="shared" si="5"/>
        <v/>
      </c>
      <c r="G898" s="99" t="str">
        <f t="shared" si="6"/>
        <v/>
      </c>
      <c r="H898" s="113"/>
      <c r="I898" s="113"/>
      <c r="J898" s="106"/>
      <c r="K898" s="99" t="str">
        <f>IF($J898="","",VLOOKUP($J898,'Bảng tổng hợp'!$C$11:$Q$20000,2,0))</f>
        <v/>
      </c>
      <c r="L898" s="101" t="str">
        <f>IF($J898="","",VLOOKUP($J898,'Bảng tổng hợp'!$C$11:$Q$20000,3,0))</f>
        <v/>
      </c>
      <c r="M898" s="114"/>
      <c r="N898" s="102">
        <f t="shared" si="3"/>
        <v>0</v>
      </c>
      <c r="O898" s="103"/>
      <c r="P898" s="104" t="str">
        <f>IF($J898="","",VLOOKUP($J898,'Bảng tổng hợp'!$C$11:$M$20000,10,0))</f>
        <v/>
      </c>
      <c r="Q898" s="105" t="str">
        <f>IF($J898="","",VLOOKUP($J898,'Bảng tổng hợp'!$C$11:$M$20000,11,0))</f>
        <v/>
      </c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ht="18.75" customHeight="1">
      <c r="A899" s="106"/>
      <c r="B899" s="111"/>
      <c r="C899" s="112"/>
      <c r="D899" s="112"/>
      <c r="E899" s="99" t="str">
        <f t="shared" si="4"/>
        <v/>
      </c>
      <c r="F899" s="99" t="str">
        <f t="shared" si="5"/>
        <v/>
      </c>
      <c r="G899" s="99" t="str">
        <f t="shared" si="6"/>
        <v/>
      </c>
      <c r="H899" s="113"/>
      <c r="I899" s="113"/>
      <c r="J899" s="106"/>
      <c r="K899" s="99" t="str">
        <f>IF($J899="","",VLOOKUP($J899,'Bảng tổng hợp'!$C$11:$Q$20000,2,0))</f>
        <v/>
      </c>
      <c r="L899" s="101" t="str">
        <f>IF($J899="","",VLOOKUP($J899,'Bảng tổng hợp'!$C$11:$Q$20000,3,0))</f>
        <v/>
      </c>
      <c r="M899" s="114"/>
      <c r="N899" s="102">
        <f t="shared" si="3"/>
        <v>0</v>
      </c>
      <c r="O899" s="103"/>
      <c r="P899" s="104" t="str">
        <f>IF($J899="","",VLOOKUP($J899,'Bảng tổng hợp'!$C$11:$M$20000,10,0))</f>
        <v/>
      </c>
      <c r="Q899" s="105" t="str">
        <f>IF($J899="","",VLOOKUP($J899,'Bảng tổng hợp'!$C$11:$M$20000,11,0))</f>
        <v/>
      </c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ht="18.75" customHeight="1">
      <c r="A900" s="106"/>
      <c r="B900" s="111"/>
      <c r="C900" s="112"/>
      <c r="D900" s="112"/>
      <c r="E900" s="99" t="str">
        <f t="shared" si="4"/>
        <v/>
      </c>
      <c r="F900" s="99" t="str">
        <f t="shared" si="5"/>
        <v/>
      </c>
      <c r="G900" s="99" t="str">
        <f t="shared" si="6"/>
        <v/>
      </c>
      <c r="H900" s="113"/>
      <c r="I900" s="113"/>
      <c r="J900" s="106"/>
      <c r="K900" s="99" t="str">
        <f>IF($J900="","",VLOOKUP($J900,'Bảng tổng hợp'!$C$11:$Q$20000,2,0))</f>
        <v/>
      </c>
      <c r="L900" s="101" t="str">
        <f>IF($J900="","",VLOOKUP($J900,'Bảng tổng hợp'!$C$11:$Q$20000,3,0))</f>
        <v/>
      </c>
      <c r="M900" s="114"/>
      <c r="N900" s="102">
        <f t="shared" si="3"/>
        <v>0</v>
      </c>
      <c r="O900" s="103"/>
      <c r="P900" s="104" t="str">
        <f>IF($J900="","",VLOOKUP($J900,'Bảng tổng hợp'!$C$11:$M$20000,10,0))</f>
        <v/>
      </c>
      <c r="Q900" s="105" t="str">
        <f>IF($J900="","",VLOOKUP($J900,'Bảng tổng hợp'!$C$11:$M$20000,11,0))</f>
        <v/>
      </c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ht="18.75" customHeight="1">
      <c r="A901" s="106"/>
      <c r="B901" s="111"/>
      <c r="C901" s="112"/>
      <c r="D901" s="112"/>
      <c r="E901" s="99" t="str">
        <f t="shared" si="4"/>
        <v/>
      </c>
      <c r="F901" s="99" t="str">
        <f t="shared" si="5"/>
        <v/>
      </c>
      <c r="G901" s="99" t="str">
        <f t="shared" si="6"/>
        <v/>
      </c>
      <c r="H901" s="113"/>
      <c r="I901" s="113"/>
      <c r="J901" s="106"/>
      <c r="K901" s="99" t="str">
        <f>IF($J901="","",VLOOKUP($J901,'Bảng tổng hợp'!$C$11:$Q$20000,2,0))</f>
        <v/>
      </c>
      <c r="L901" s="101" t="str">
        <f>IF($J901="","",VLOOKUP($J901,'Bảng tổng hợp'!$C$11:$Q$20000,3,0))</f>
        <v/>
      </c>
      <c r="M901" s="114"/>
      <c r="N901" s="102">
        <f t="shared" si="3"/>
        <v>0</v>
      </c>
      <c r="O901" s="103"/>
      <c r="P901" s="104" t="str">
        <f>IF($J901="","",VLOOKUP($J901,'Bảng tổng hợp'!$C$11:$M$20000,10,0))</f>
        <v/>
      </c>
      <c r="Q901" s="105" t="str">
        <f>IF($J901="","",VLOOKUP($J901,'Bảng tổng hợp'!$C$11:$M$20000,11,0))</f>
        <v/>
      </c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ht="18.75" customHeight="1">
      <c r="A902" s="106"/>
      <c r="B902" s="111"/>
      <c r="C902" s="112"/>
      <c r="D902" s="112"/>
      <c r="E902" s="99" t="str">
        <f t="shared" si="4"/>
        <v/>
      </c>
      <c r="F902" s="99" t="str">
        <f t="shared" si="5"/>
        <v/>
      </c>
      <c r="G902" s="99" t="str">
        <f t="shared" si="6"/>
        <v/>
      </c>
      <c r="H902" s="113"/>
      <c r="I902" s="113"/>
      <c r="J902" s="106"/>
      <c r="K902" s="99" t="str">
        <f>IF($J902="","",VLOOKUP($J902,'Bảng tổng hợp'!$C$11:$Q$20000,2,0))</f>
        <v/>
      </c>
      <c r="L902" s="101" t="str">
        <f>IF($J902="","",VLOOKUP($J902,'Bảng tổng hợp'!$C$11:$Q$20000,3,0))</f>
        <v/>
      </c>
      <c r="M902" s="114"/>
      <c r="N902" s="102">
        <f t="shared" si="3"/>
        <v>0</v>
      </c>
      <c r="O902" s="103"/>
      <c r="P902" s="104" t="str">
        <f>IF($J902="","",VLOOKUP($J902,'Bảng tổng hợp'!$C$11:$M$20000,10,0))</f>
        <v/>
      </c>
      <c r="Q902" s="105" t="str">
        <f>IF($J902="","",VLOOKUP($J902,'Bảng tổng hợp'!$C$11:$M$20000,11,0))</f>
        <v/>
      </c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ht="18.75" customHeight="1">
      <c r="A903" s="106"/>
      <c r="B903" s="111"/>
      <c r="C903" s="112"/>
      <c r="D903" s="112"/>
      <c r="E903" s="99" t="str">
        <f t="shared" si="4"/>
        <v/>
      </c>
      <c r="F903" s="99" t="str">
        <f t="shared" si="5"/>
        <v/>
      </c>
      <c r="G903" s="99" t="str">
        <f t="shared" si="6"/>
        <v/>
      </c>
      <c r="H903" s="113"/>
      <c r="I903" s="113"/>
      <c r="J903" s="106"/>
      <c r="K903" s="99" t="str">
        <f>IF($J903="","",VLOOKUP($J903,'Bảng tổng hợp'!$C$11:$Q$20000,2,0))</f>
        <v/>
      </c>
      <c r="L903" s="101" t="str">
        <f>IF($J903="","",VLOOKUP($J903,'Bảng tổng hợp'!$C$11:$Q$20000,3,0))</f>
        <v/>
      </c>
      <c r="M903" s="114"/>
      <c r="N903" s="102">
        <f t="shared" si="3"/>
        <v>0</v>
      </c>
      <c r="O903" s="103"/>
      <c r="P903" s="104" t="str">
        <f>IF($J903="","",VLOOKUP($J903,'Bảng tổng hợp'!$C$11:$M$20000,10,0))</f>
        <v/>
      </c>
      <c r="Q903" s="105" t="str">
        <f>IF($J903="","",VLOOKUP($J903,'Bảng tổng hợp'!$C$11:$M$20000,11,0))</f>
        <v/>
      </c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ht="18.75" customHeight="1">
      <c r="A904" s="106"/>
      <c r="B904" s="111"/>
      <c r="C904" s="112"/>
      <c r="D904" s="112"/>
      <c r="E904" s="99" t="str">
        <f t="shared" si="4"/>
        <v/>
      </c>
      <c r="F904" s="99" t="str">
        <f t="shared" si="5"/>
        <v/>
      </c>
      <c r="G904" s="99" t="str">
        <f t="shared" si="6"/>
        <v/>
      </c>
      <c r="H904" s="113"/>
      <c r="I904" s="113"/>
      <c r="J904" s="106"/>
      <c r="K904" s="99" t="str">
        <f>IF($J904="","",VLOOKUP($J904,'Bảng tổng hợp'!$C$11:$Q$20000,2,0))</f>
        <v/>
      </c>
      <c r="L904" s="101" t="str">
        <f>IF($J904="","",VLOOKUP($J904,'Bảng tổng hợp'!$C$11:$Q$20000,3,0))</f>
        <v/>
      </c>
      <c r="M904" s="114"/>
      <c r="N904" s="102">
        <f t="shared" si="3"/>
        <v>0</v>
      </c>
      <c r="O904" s="103"/>
      <c r="P904" s="104" t="str">
        <f>IF($J904="","",VLOOKUP($J904,'Bảng tổng hợp'!$C$11:$M$20000,10,0))</f>
        <v/>
      </c>
      <c r="Q904" s="105" t="str">
        <f>IF($J904="","",VLOOKUP($J904,'Bảng tổng hợp'!$C$11:$M$20000,11,0))</f>
        <v/>
      </c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ht="18.75" customHeight="1">
      <c r="A905" s="106"/>
      <c r="B905" s="111"/>
      <c r="C905" s="112"/>
      <c r="D905" s="112"/>
      <c r="E905" s="99" t="str">
        <f t="shared" si="4"/>
        <v/>
      </c>
      <c r="F905" s="99" t="str">
        <f t="shared" si="5"/>
        <v/>
      </c>
      <c r="G905" s="99" t="str">
        <f t="shared" si="6"/>
        <v/>
      </c>
      <c r="H905" s="113"/>
      <c r="I905" s="113"/>
      <c r="J905" s="106"/>
      <c r="K905" s="99" t="str">
        <f>IF($J905="","",VLOOKUP($J905,'Bảng tổng hợp'!$C$11:$Q$20000,2,0))</f>
        <v/>
      </c>
      <c r="L905" s="101" t="str">
        <f>IF($J905="","",VLOOKUP($J905,'Bảng tổng hợp'!$C$11:$Q$20000,3,0))</f>
        <v/>
      </c>
      <c r="M905" s="114"/>
      <c r="N905" s="102">
        <f t="shared" si="3"/>
        <v>0</v>
      </c>
      <c r="O905" s="103"/>
      <c r="P905" s="104" t="str">
        <f>IF($J905="","",VLOOKUP($J905,'Bảng tổng hợp'!$C$11:$M$20000,10,0))</f>
        <v/>
      </c>
      <c r="Q905" s="105" t="str">
        <f>IF($J905="","",VLOOKUP($J905,'Bảng tổng hợp'!$C$11:$M$20000,11,0))</f>
        <v/>
      </c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ht="18.75" customHeight="1">
      <c r="A906" s="106"/>
      <c r="B906" s="111"/>
      <c r="C906" s="112"/>
      <c r="D906" s="112"/>
      <c r="E906" s="99" t="str">
        <f t="shared" si="4"/>
        <v/>
      </c>
      <c r="F906" s="99" t="str">
        <f t="shared" si="5"/>
        <v/>
      </c>
      <c r="G906" s="99" t="str">
        <f t="shared" si="6"/>
        <v/>
      </c>
      <c r="H906" s="113"/>
      <c r="I906" s="113"/>
      <c r="J906" s="106"/>
      <c r="K906" s="99" t="str">
        <f>IF($J906="","",VLOOKUP($J906,'Bảng tổng hợp'!$C$11:$Q$20000,2,0))</f>
        <v/>
      </c>
      <c r="L906" s="101" t="str">
        <f>IF($J906="","",VLOOKUP($J906,'Bảng tổng hợp'!$C$11:$Q$20000,3,0))</f>
        <v/>
      </c>
      <c r="M906" s="114"/>
      <c r="N906" s="102">
        <f t="shared" si="3"/>
        <v>0</v>
      </c>
      <c r="O906" s="103"/>
      <c r="P906" s="104" t="str">
        <f>IF($J906="","",VLOOKUP($J906,'Bảng tổng hợp'!$C$11:$M$20000,10,0))</f>
        <v/>
      </c>
      <c r="Q906" s="105" t="str">
        <f>IF($J906="","",VLOOKUP($J906,'Bảng tổng hợp'!$C$11:$M$20000,11,0))</f>
        <v/>
      </c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ht="18.75" customHeight="1">
      <c r="A907" s="106"/>
      <c r="B907" s="111"/>
      <c r="C907" s="112"/>
      <c r="D907" s="112"/>
      <c r="E907" s="99" t="str">
        <f t="shared" si="4"/>
        <v/>
      </c>
      <c r="F907" s="99" t="str">
        <f t="shared" si="5"/>
        <v/>
      </c>
      <c r="G907" s="99" t="str">
        <f t="shared" si="6"/>
        <v/>
      </c>
      <c r="H907" s="113"/>
      <c r="I907" s="113"/>
      <c r="J907" s="106"/>
      <c r="K907" s="99" t="str">
        <f>IF($J907="","",VLOOKUP($J907,'Bảng tổng hợp'!$C$11:$Q$20000,2,0))</f>
        <v/>
      </c>
      <c r="L907" s="101" t="str">
        <f>IF($J907="","",VLOOKUP($J907,'Bảng tổng hợp'!$C$11:$Q$20000,3,0))</f>
        <v/>
      </c>
      <c r="M907" s="114"/>
      <c r="N907" s="102">
        <f t="shared" si="3"/>
        <v>0</v>
      </c>
      <c r="O907" s="103"/>
      <c r="P907" s="104" t="str">
        <f>IF($J907="","",VLOOKUP($J907,'Bảng tổng hợp'!$C$11:$M$20000,10,0))</f>
        <v/>
      </c>
      <c r="Q907" s="105" t="str">
        <f>IF($J907="","",VLOOKUP($J907,'Bảng tổng hợp'!$C$11:$M$20000,11,0))</f>
        <v/>
      </c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ht="18.75" customHeight="1">
      <c r="A908" s="106"/>
      <c r="B908" s="111"/>
      <c r="C908" s="112"/>
      <c r="D908" s="112"/>
      <c r="E908" s="99" t="str">
        <f t="shared" si="4"/>
        <v/>
      </c>
      <c r="F908" s="99" t="str">
        <f t="shared" si="5"/>
        <v/>
      </c>
      <c r="G908" s="99" t="str">
        <f t="shared" si="6"/>
        <v/>
      </c>
      <c r="H908" s="113"/>
      <c r="I908" s="113"/>
      <c r="J908" s="106"/>
      <c r="K908" s="99" t="str">
        <f>IF($J908="","",VLOOKUP($J908,'Bảng tổng hợp'!$C$11:$Q$20000,2,0))</f>
        <v/>
      </c>
      <c r="L908" s="101" t="str">
        <f>IF($J908="","",VLOOKUP($J908,'Bảng tổng hợp'!$C$11:$Q$20000,3,0))</f>
        <v/>
      </c>
      <c r="M908" s="114"/>
      <c r="N908" s="102">
        <f t="shared" si="3"/>
        <v>0</v>
      </c>
      <c r="O908" s="103"/>
      <c r="P908" s="104" t="str">
        <f>IF($J908="","",VLOOKUP($J908,'Bảng tổng hợp'!$C$11:$M$20000,10,0))</f>
        <v/>
      </c>
      <c r="Q908" s="105" t="str">
        <f>IF($J908="","",VLOOKUP($J908,'Bảng tổng hợp'!$C$11:$M$20000,11,0))</f>
        <v/>
      </c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ht="18.75" customHeight="1">
      <c r="A909" s="106"/>
      <c r="B909" s="111"/>
      <c r="C909" s="112"/>
      <c r="D909" s="112"/>
      <c r="E909" s="99" t="str">
        <f t="shared" si="4"/>
        <v/>
      </c>
      <c r="F909" s="99" t="str">
        <f t="shared" si="5"/>
        <v/>
      </c>
      <c r="G909" s="99" t="str">
        <f t="shared" si="6"/>
        <v/>
      </c>
      <c r="H909" s="113"/>
      <c r="I909" s="113"/>
      <c r="J909" s="106"/>
      <c r="K909" s="99" t="str">
        <f>IF($J909="","",VLOOKUP($J909,'Bảng tổng hợp'!$C$11:$Q$20000,2,0))</f>
        <v/>
      </c>
      <c r="L909" s="101" t="str">
        <f>IF($J909="","",VLOOKUP($J909,'Bảng tổng hợp'!$C$11:$Q$20000,3,0))</f>
        <v/>
      </c>
      <c r="M909" s="114"/>
      <c r="N909" s="102">
        <f t="shared" si="3"/>
        <v>0</v>
      </c>
      <c r="O909" s="103"/>
      <c r="P909" s="104" t="str">
        <f>IF($J909="","",VLOOKUP($J909,'Bảng tổng hợp'!$C$11:$M$20000,10,0))</f>
        <v/>
      </c>
      <c r="Q909" s="105" t="str">
        <f>IF($J909="","",VLOOKUP($J909,'Bảng tổng hợp'!$C$11:$M$20000,11,0))</f>
        <v/>
      </c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ht="18.75" customHeight="1">
      <c r="A910" s="106"/>
      <c r="B910" s="111"/>
      <c r="C910" s="112"/>
      <c r="D910" s="112"/>
      <c r="E910" s="99" t="str">
        <f t="shared" si="4"/>
        <v/>
      </c>
      <c r="F910" s="99" t="str">
        <f t="shared" si="5"/>
        <v/>
      </c>
      <c r="G910" s="99" t="str">
        <f t="shared" si="6"/>
        <v/>
      </c>
      <c r="H910" s="113"/>
      <c r="I910" s="113"/>
      <c r="J910" s="106"/>
      <c r="K910" s="99" t="str">
        <f>IF($J910="","",VLOOKUP($J910,'Bảng tổng hợp'!$C$11:$Q$20000,2,0))</f>
        <v/>
      </c>
      <c r="L910" s="101" t="str">
        <f>IF($J910="","",VLOOKUP($J910,'Bảng tổng hợp'!$C$11:$Q$20000,3,0))</f>
        <v/>
      </c>
      <c r="M910" s="114"/>
      <c r="N910" s="102">
        <f t="shared" si="3"/>
        <v>0</v>
      </c>
      <c r="O910" s="103"/>
      <c r="P910" s="104" t="str">
        <f>IF($J910="","",VLOOKUP($J910,'Bảng tổng hợp'!$C$11:$M$20000,10,0))</f>
        <v/>
      </c>
      <c r="Q910" s="105" t="str">
        <f>IF($J910="","",VLOOKUP($J910,'Bảng tổng hợp'!$C$11:$M$20000,11,0))</f>
        <v/>
      </c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ht="18.75" customHeight="1">
      <c r="A911" s="106"/>
      <c r="B911" s="111"/>
      <c r="C911" s="112"/>
      <c r="D911" s="112"/>
      <c r="E911" s="99" t="str">
        <f t="shared" si="4"/>
        <v/>
      </c>
      <c r="F911" s="99" t="str">
        <f t="shared" si="5"/>
        <v/>
      </c>
      <c r="G911" s="99" t="str">
        <f t="shared" si="6"/>
        <v/>
      </c>
      <c r="H911" s="113"/>
      <c r="I911" s="113"/>
      <c r="J911" s="106"/>
      <c r="K911" s="99" t="str">
        <f>IF($J911="","",VLOOKUP($J911,'Bảng tổng hợp'!$C$11:$Q$20000,2,0))</f>
        <v/>
      </c>
      <c r="L911" s="101" t="str">
        <f>IF($J911="","",VLOOKUP($J911,'Bảng tổng hợp'!$C$11:$Q$20000,3,0))</f>
        <v/>
      </c>
      <c r="M911" s="114"/>
      <c r="N911" s="102">
        <f t="shared" si="3"/>
        <v>0</v>
      </c>
      <c r="O911" s="103"/>
      <c r="P911" s="104" t="str">
        <f>IF($J911="","",VLOOKUP($J911,'Bảng tổng hợp'!$C$11:$M$20000,10,0))</f>
        <v/>
      </c>
      <c r="Q911" s="105" t="str">
        <f>IF($J911="","",VLOOKUP($J911,'Bảng tổng hợp'!$C$11:$M$20000,11,0))</f>
        <v/>
      </c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ht="18.75" customHeight="1">
      <c r="A912" s="106"/>
      <c r="B912" s="111"/>
      <c r="C912" s="112"/>
      <c r="D912" s="112"/>
      <c r="E912" s="99" t="str">
        <f t="shared" si="4"/>
        <v/>
      </c>
      <c r="F912" s="99" t="str">
        <f t="shared" si="5"/>
        <v/>
      </c>
      <c r="G912" s="99" t="str">
        <f t="shared" si="6"/>
        <v/>
      </c>
      <c r="H912" s="113"/>
      <c r="I912" s="113"/>
      <c r="J912" s="106"/>
      <c r="K912" s="99" t="str">
        <f>IF($J912="","",VLOOKUP($J912,'Bảng tổng hợp'!$C$11:$Q$20000,2,0))</f>
        <v/>
      </c>
      <c r="L912" s="101" t="str">
        <f>IF($J912="","",VLOOKUP($J912,'Bảng tổng hợp'!$C$11:$Q$20000,3,0))</f>
        <v/>
      </c>
      <c r="M912" s="114"/>
      <c r="N912" s="102">
        <f t="shared" si="3"/>
        <v>0</v>
      </c>
      <c r="O912" s="103"/>
      <c r="P912" s="104" t="str">
        <f>IF($J912="","",VLOOKUP($J912,'Bảng tổng hợp'!$C$11:$M$20000,10,0))</f>
        <v/>
      </c>
      <c r="Q912" s="105" t="str">
        <f>IF($J912="","",VLOOKUP($J912,'Bảng tổng hợp'!$C$11:$M$20000,11,0))</f>
        <v/>
      </c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ht="18.75" customHeight="1">
      <c r="A913" s="106"/>
      <c r="B913" s="111"/>
      <c r="C913" s="112"/>
      <c r="D913" s="112"/>
      <c r="E913" s="99" t="str">
        <f t="shared" si="4"/>
        <v/>
      </c>
      <c r="F913" s="99" t="str">
        <f t="shared" si="5"/>
        <v/>
      </c>
      <c r="G913" s="99" t="str">
        <f t="shared" si="6"/>
        <v/>
      </c>
      <c r="H913" s="113"/>
      <c r="I913" s="113"/>
      <c r="J913" s="106"/>
      <c r="K913" s="99" t="str">
        <f>IF($J913="","",VLOOKUP($J913,'Bảng tổng hợp'!$C$11:$Q$20000,2,0))</f>
        <v/>
      </c>
      <c r="L913" s="101" t="str">
        <f>IF($J913="","",VLOOKUP($J913,'Bảng tổng hợp'!$C$11:$Q$20000,3,0))</f>
        <v/>
      </c>
      <c r="M913" s="114"/>
      <c r="N913" s="102">
        <f t="shared" si="3"/>
        <v>0</v>
      </c>
      <c r="O913" s="103"/>
      <c r="P913" s="104" t="str">
        <f>IF($J913="","",VLOOKUP($J913,'Bảng tổng hợp'!$C$11:$M$20000,10,0))</f>
        <v/>
      </c>
      <c r="Q913" s="105" t="str">
        <f>IF($J913="","",VLOOKUP($J913,'Bảng tổng hợp'!$C$11:$M$20000,11,0))</f>
        <v/>
      </c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ht="18.75" customHeight="1">
      <c r="A914" s="106"/>
      <c r="B914" s="111"/>
      <c r="C914" s="112"/>
      <c r="D914" s="112"/>
      <c r="E914" s="99" t="str">
        <f t="shared" si="4"/>
        <v/>
      </c>
      <c r="F914" s="99" t="str">
        <f t="shared" si="5"/>
        <v/>
      </c>
      <c r="G914" s="99" t="str">
        <f t="shared" si="6"/>
        <v/>
      </c>
      <c r="H914" s="113"/>
      <c r="I914" s="113"/>
      <c r="J914" s="106"/>
      <c r="K914" s="99" t="str">
        <f>IF($J914="","",VLOOKUP($J914,'Bảng tổng hợp'!$C$11:$Q$20000,2,0))</f>
        <v/>
      </c>
      <c r="L914" s="101" t="str">
        <f>IF($J914="","",VLOOKUP($J914,'Bảng tổng hợp'!$C$11:$Q$20000,3,0))</f>
        <v/>
      </c>
      <c r="M914" s="114"/>
      <c r="N914" s="102">
        <f t="shared" si="3"/>
        <v>0</v>
      </c>
      <c r="O914" s="103"/>
      <c r="P914" s="104" t="str">
        <f>IF($J914="","",VLOOKUP($J914,'Bảng tổng hợp'!$C$11:$M$20000,10,0))</f>
        <v/>
      </c>
      <c r="Q914" s="105" t="str">
        <f>IF($J914="","",VLOOKUP($J914,'Bảng tổng hợp'!$C$11:$M$20000,11,0))</f>
        <v/>
      </c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ht="18.75" customHeight="1">
      <c r="A915" s="106"/>
      <c r="B915" s="111"/>
      <c r="C915" s="112"/>
      <c r="D915" s="112"/>
      <c r="E915" s="99" t="str">
        <f t="shared" si="4"/>
        <v/>
      </c>
      <c r="F915" s="99" t="str">
        <f t="shared" si="5"/>
        <v/>
      </c>
      <c r="G915" s="99" t="str">
        <f t="shared" si="6"/>
        <v/>
      </c>
      <c r="H915" s="113"/>
      <c r="I915" s="113"/>
      <c r="J915" s="106"/>
      <c r="K915" s="99" t="str">
        <f>IF($J915="","",VLOOKUP($J915,'Bảng tổng hợp'!$C$11:$Q$20000,2,0))</f>
        <v/>
      </c>
      <c r="L915" s="101" t="str">
        <f>IF($J915="","",VLOOKUP($J915,'Bảng tổng hợp'!$C$11:$Q$20000,3,0))</f>
        <v/>
      </c>
      <c r="M915" s="114"/>
      <c r="N915" s="102">
        <f t="shared" si="3"/>
        <v>0</v>
      </c>
      <c r="O915" s="103"/>
      <c r="P915" s="104" t="str">
        <f>IF($J915="","",VLOOKUP($J915,'Bảng tổng hợp'!$C$11:$M$20000,10,0))</f>
        <v/>
      </c>
      <c r="Q915" s="105" t="str">
        <f>IF($J915="","",VLOOKUP($J915,'Bảng tổng hợp'!$C$11:$M$20000,11,0))</f>
        <v/>
      </c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ht="18.75" customHeight="1">
      <c r="A916" s="106"/>
      <c r="B916" s="111"/>
      <c r="C916" s="112"/>
      <c r="D916" s="112"/>
      <c r="E916" s="99" t="str">
        <f t="shared" si="4"/>
        <v/>
      </c>
      <c r="F916" s="99" t="str">
        <f t="shared" si="5"/>
        <v/>
      </c>
      <c r="G916" s="99" t="str">
        <f t="shared" si="6"/>
        <v/>
      </c>
      <c r="H916" s="113"/>
      <c r="I916" s="113"/>
      <c r="J916" s="106"/>
      <c r="K916" s="99" t="str">
        <f>IF($J916="","",VLOOKUP($J916,'Bảng tổng hợp'!$C$11:$Q$20000,2,0))</f>
        <v/>
      </c>
      <c r="L916" s="101" t="str">
        <f>IF($J916="","",VLOOKUP($J916,'Bảng tổng hợp'!$C$11:$Q$20000,3,0))</f>
        <v/>
      </c>
      <c r="M916" s="114"/>
      <c r="N916" s="102">
        <f t="shared" si="3"/>
        <v>0</v>
      </c>
      <c r="O916" s="103"/>
      <c r="P916" s="104" t="str">
        <f>IF($J916="","",VLOOKUP($J916,'Bảng tổng hợp'!$C$11:$M$20000,10,0))</f>
        <v/>
      </c>
      <c r="Q916" s="105" t="str">
        <f>IF($J916="","",VLOOKUP($J916,'Bảng tổng hợp'!$C$11:$M$20000,11,0))</f>
        <v/>
      </c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ht="18.75" customHeight="1">
      <c r="A917" s="106"/>
      <c r="B917" s="111"/>
      <c r="C917" s="112"/>
      <c r="D917" s="112"/>
      <c r="E917" s="99" t="str">
        <f t="shared" si="4"/>
        <v/>
      </c>
      <c r="F917" s="99" t="str">
        <f t="shared" si="5"/>
        <v/>
      </c>
      <c r="G917" s="99" t="str">
        <f t="shared" si="6"/>
        <v/>
      </c>
      <c r="H917" s="113"/>
      <c r="I917" s="113"/>
      <c r="J917" s="106"/>
      <c r="K917" s="99" t="str">
        <f>IF($J917="","",VLOOKUP($J917,'Bảng tổng hợp'!$C$11:$Q$20000,2,0))</f>
        <v/>
      </c>
      <c r="L917" s="101" t="str">
        <f>IF($J917="","",VLOOKUP($J917,'Bảng tổng hợp'!$C$11:$Q$20000,3,0))</f>
        <v/>
      </c>
      <c r="M917" s="114"/>
      <c r="N917" s="102">
        <f t="shared" si="3"/>
        <v>0</v>
      </c>
      <c r="O917" s="103"/>
      <c r="P917" s="104" t="str">
        <f>IF($J917="","",VLOOKUP($J917,'Bảng tổng hợp'!$C$11:$M$20000,10,0))</f>
        <v/>
      </c>
      <c r="Q917" s="105" t="str">
        <f>IF($J917="","",VLOOKUP($J917,'Bảng tổng hợp'!$C$11:$M$20000,11,0))</f>
        <v/>
      </c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ht="18.75" customHeight="1">
      <c r="A918" s="106"/>
      <c r="B918" s="111"/>
      <c r="C918" s="112"/>
      <c r="D918" s="112"/>
      <c r="E918" s="99" t="str">
        <f t="shared" si="4"/>
        <v/>
      </c>
      <c r="F918" s="99" t="str">
        <f t="shared" si="5"/>
        <v/>
      </c>
      <c r="G918" s="99" t="str">
        <f t="shared" si="6"/>
        <v/>
      </c>
      <c r="H918" s="113"/>
      <c r="I918" s="113"/>
      <c r="J918" s="106"/>
      <c r="K918" s="99" t="str">
        <f>IF($J918="","",VLOOKUP($J918,'Bảng tổng hợp'!$C$11:$Q$20000,2,0))</f>
        <v/>
      </c>
      <c r="L918" s="101" t="str">
        <f>IF($J918="","",VLOOKUP($J918,'Bảng tổng hợp'!$C$11:$Q$20000,3,0))</f>
        <v/>
      </c>
      <c r="M918" s="114"/>
      <c r="N918" s="102">
        <f t="shared" si="3"/>
        <v>0</v>
      </c>
      <c r="O918" s="103"/>
      <c r="P918" s="104" t="str">
        <f>IF($J918="","",VLOOKUP($J918,'Bảng tổng hợp'!$C$11:$M$20000,10,0))</f>
        <v/>
      </c>
      <c r="Q918" s="105" t="str">
        <f>IF($J918="","",VLOOKUP($J918,'Bảng tổng hợp'!$C$11:$M$20000,11,0))</f>
        <v/>
      </c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ht="18.75" customHeight="1">
      <c r="A919" s="106"/>
      <c r="B919" s="111"/>
      <c r="C919" s="112"/>
      <c r="D919" s="112"/>
      <c r="E919" s="99" t="str">
        <f t="shared" si="4"/>
        <v/>
      </c>
      <c r="F919" s="99" t="str">
        <f t="shared" si="5"/>
        <v/>
      </c>
      <c r="G919" s="99" t="str">
        <f t="shared" si="6"/>
        <v/>
      </c>
      <c r="H919" s="113"/>
      <c r="I919" s="113"/>
      <c r="J919" s="106"/>
      <c r="K919" s="99" t="str">
        <f>IF($J919="","",VLOOKUP($J919,'Bảng tổng hợp'!$C$11:$Q$20000,2,0))</f>
        <v/>
      </c>
      <c r="L919" s="101" t="str">
        <f>IF($J919="","",VLOOKUP($J919,'Bảng tổng hợp'!$C$11:$Q$20000,3,0))</f>
        <v/>
      </c>
      <c r="M919" s="114"/>
      <c r="N919" s="102">
        <f t="shared" si="3"/>
        <v>0</v>
      </c>
      <c r="O919" s="103"/>
      <c r="P919" s="104" t="str">
        <f>IF($J919="","",VLOOKUP($J919,'Bảng tổng hợp'!$C$11:$M$20000,10,0))</f>
        <v/>
      </c>
      <c r="Q919" s="105" t="str">
        <f>IF($J919="","",VLOOKUP($J919,'Bảng tổng hợp'!$C$11:$M$20000,11,0))</f>
        <v/>
      </c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ht="18.75" customHeight="1">
      <c r="A920" s="106"/>
      <c r="B920" s="111"/>
      <c r="C920" s="112"/>
      <c r="D920" s="112"/>
      <c r="E920" s="99" t="str">
        <f t="shared" si="4"/>
        <v/>
      </c>
      <c r="F920" s="99" t="str">
        <f t="shared" si="5"/>
        <v/>
      </c>
      <c r="G920" s="99" t="str">
        <f t="shared" si="6"/>
        <v/>
      </c>
      <c r="H920" s="113"/>
      <c r="I920" s="113"/>
      <c r="J920" s="106"/>
      <c r="K920" s="99" t="str">
        <f>IF($J920="","",VLOOKUP($J920,'Bảng tổng hợp'!$C$11:$Q$20000,2,0))</f>
        <v/>
      </c>
      <c r="L920" s="101" t="str">
        <f>IF($J920="","",VLOOKUP($J920,'Bảng tổng hợp'!$C$11:$Q$20000,3,0))</f>
        <v/>
      </c>
      <c r="M920" s="114"/>
      <c r="N920" s="102">
        <f t="shared" si="3"/>
        <v>0</v>
      </c>
      <c r="O920" s="103"/>
      <c r="P920" s="104" t="str">
        <f>IF($J920="","",VLOOKUP($J920,'Bảng tổng hợp'!$C$11:$M$20000,10,0))</f>
        <v/>
      </c>
      <c r="Q920" s="105" t="str">
        <f>IF($J920="","",VLOOKUP($J920,'Bảng tổng hợp'!$C$11:$M$20000,11,0))</f>
        <v/>
      </c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ht="18.75" customHeight="1">
      <c r="A921" s="106"/>
      <c r="B921" s="111"/>
      <c r="C921" s="112"/>
      <c r="D921" s="112"/>
      <c r="E921" s="99" t="str">
        <f t="shared" si="4"/>
        <v/>
      </c>
      <c r="F921" s="99" t="str">
        <f t="shared" si="5"/>
        <v/>
      </c>
      <c r="G921" s="99" t="str">
        <f t="shared" si="6"/>
        <v/>
      </c>
      <c r="H921" s="113"/>
      <c r="I921" s="113"/>
      <c r="J921" s="106"/>
      <c r="K921" s="99" t="str">
        <f>IF($J921="","",VLOOKUP($J921,'Bảng tổng hợp'!$C$11:$Q$20000,2,0))</f>
        <v/>
      </c>
      <c r="L921" s="101" t="str">
        <f>IF($J921="","",VLOOKUP($J921,'Bảng tổng hợp'!$C$11:$Q$20000,3,0))</f>
        <v/>
      </c>
      <c r="M921" s="114"/>
      <c r="N921" s="102">
        <f t="shared" si="3"/>
        <v>0</v>
      </c>
      <c r="O921" s="103"/>
      <c r="P921" s="104" t="str">
        <f>IF($J921="","",VLOOKUP($J921,'Bảng tổng hợp'!$C$11:$M$20000,10,0))</f>
        <v/>
      </c>
      <c r="Q921" s="105" t="str">
        <f>IF($J921="","",VLOOKUP($J921,'Bảng tổng hợp'!$C$11:$M$20000,11,0))</f>
        <v/>
      </c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ht="18.75" customHeight="1">
      <c r="A922" s="106"/>
      <c r="B922" s="111"/>
      <c r="C922" s="112"/>
      <c r="D922" s="112"/>
      <c r="E922" s="99" t="str">
        <f t="shared" si="4"/>
        <v/>
      </c>
      <c r="F922" s="99" t="str">
        <f t="shared" si="5"/>
        <v/>
      </c>
      <c r="G922" s="99" t="str">
        <f t="shared" si="6"/>
        <v/>
      </c>
      <c r="H922" s="113"/>
      <c r="I922" s="113"/>
      <c r="J922" s="106"/>
      <c r="K922" s="99" t="str">
        <f>IF($J922="","",VLOOKUP($J922,'Bảng tổng hợp'!$C$11:$Q$20000,2,0))</f>
        <v/>
      </c>
      <c r="L922" s="101" t="str">
        <f>IF($J922="","",VLOOKUP($J922,'Bảng tổng hợp'!$C$11:$Q$20000,3,0))</f>
        <v/>
      </c>
      <c r="M922" s="114"/>
      <c r="N922" s="102">
        <f t="shared" si="3"/>
        <v>0</v>
      </c>
      <c r="O922" s="103"/>
      <c r="P922" s="104" t="str">
        <f>IF($J922="","",VLOOKUP($J922,'Bảng tổng hợp'!$C$11:$M$20000,10,0))</f>
        <v/>
      </c>
      <c r="Q922" s="105" t="str">
        <f>IF($J922="","",VLOOKUP($J922,'Bảng tổng hợp'!$C$11:$M$20000,11,0))</f>
        <v/>
      </c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ht="18.75" customHeight="1">
      <c r="A923" s="106"/>
      <c r="B923" s="111"/>
      <c r="C923" s="112"/>
      <c r="D923" s="112"/>
      <c r="E923" s="99" t="str">
        <f t="shared" si="4"/>
        <v/>
      </c>
      <c r="F923" s="99" t="str">
        <f t="shared" si="5"/>
        <v/>
      </c>
      <c r="G923" s="99" t="str">
        <f t="shared" si="6"/>
        <v/>
      </c>
      <c r="H923" s="113"/>
      <c r="I923" s="113"/>
      <c r="J923" s="106"/>
      <c r="K923" s="99" t="str">
        <f>IF($J923="","",VLOOKUP($J923,'Bảng tổng hợp'!$C$11:$Q$20000,2,0))</f>
        <v/>
      </c>
      <c r="L923" s="101" t="str">
        <f>IF($J923="","",VLOOKUP($J923,'Bảng tổng hợp'!$C$11:$Q$20000,3,0))</f>
        <v/>
      </c>
      <c r="M923" s="114"/>
      <c r="N923" s="102">
        <f t="shared" si="3"/>
        <v>0</v>
      </c>
      <c r="O923" s="103"/>
      <c r="P923" s="104" t="str">
        <f>IF($J923="","",VLOOKUP($J923,'Bảng tổng hợp'!$C$11:$M$20000,10,0))</f>
        <v/>
      </c>
      <c r="Q923" s="105" t="str">
        <f>IF($J923="","",VLOOKUP($J923,'Bảng tổng hợp'!$C$11:$M$20000,11,0))</f>
        <v/>
      </c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ht="18.75" customHeight="1">
      <c r="A924" s="106"/>
      <c r="B924" s="111"/>
      <c r="C924" s="112"/>
      <c r="D924" s="112"/>
      <c r="E924" s="99" t="str">
        <f t="shared" si="4"/>
        <v/>
      </c>
      <c r="F924" s="99" t="str">
        <f t="shared" si="5"/>
        <v/>
      </c>
      <c r="G924" s="99" t="str">
        <f t="shared" si="6"/>
        <v/>
      </c>
      <c r="H924" s="113"/>
      <c r="I924" s="113"/>
      <c r="J924" s="106"/>
      <c r="K924" s="99" t="str">
        <f>IF($J924="","",VLOOKUP($J924,'Bảng tổng hợp'!$C$11:$Q$20000,2,0))</f>
        <v/>
      </c>
      <c r="L924" s="101" t="str">
        <f>IF($J924="","",VLOOKUP($J924,'Bảng tổng hợp'!$C$11:$Q$20000,3,0))</f>
        <v/>
      </c>
      <c r="M924" s="114"/>
      <c r="N924" s="102">
        <f t="shared" si="3"/>
        <v>0</v>
      </c>
      <c r="O924" s="103"/>
      <c r="P924" s="104" t="str">
        <f>IF($J924="","",VLOOKUP($J924,'Bảng tổng hợp'!$C$11:$M$20000,10,0))</f>
        <v/>
      </c>
      <c r="Q924" s="105" t="str">
        <f>IF($J924="","",VLOOKUP($J924,'Bảng tổng hợp'!$C$11:$M$20000,11,0))</f>
        <v/>
      </c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ht="18.75" customHeight="1">
      <c r="A925" s="106"/>
      <c r="B925" s="111"/>
      <c r="C925" s="112"/>
      <c r="D925" s="112"/>
      <c r="E925" s="99" t="str">
        <f t="shared" si="4"/>
        <v/>
      </c>
      <c r="F925" s="99" t="str">
        <f t="shared" si="5"/>
        <v/>
      </c>
      <c r="G925" s="99" t="str">
        <f t="shared" si="6"/>
        <v/>
      </c>
      <c r="H925" s="113"/>
      <c r="I925" s="113"/>
      <c r="J925" s="106"/>
      <c r="K925" s="99" t="str">
        <f>IF($J925="","",VLOOKUP($J925,'Bảng tổng hợp'!$C$11:$Q$20000,2,0))</f>
        <v/>
      </c>
      <c r="L925" s="101" t="str">
        <f>IF($J925="","",VLOOKUP($J925,'Bảng tổng hợp'!$C$11:$Q$20000,3,0))</f>
        <v/>
      </c>
      <c r="M925" s="114"/>
      <c r="N925" s="102">
        <f t="shared" si="3"/>
        <v>0</v>
      </c>
      <c r="O925" s="103"/>
      <c r="P925" s="104" t="str">
        <f>IF($J925="","",VLOOKUP($J925,'Bảng tổng hợp'!$C$11:$M$20000,10,0))</f>
        <v/>
      </c>
      <c r="Q925" s="105" t="str">
        <f>IF($J925="","",VLOOKUP($J925,'Bảng tổng hợp'!$C$11:$M$20000,11,0))</f>
        <v/>
      </c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ht="18.75" customHeight="1">
      <c r="A926" s="106"/>
      <c r="B926" s="111"/>
      <c r="C926" s="112"/>
      <c r="D926" s="112"/>
      <c r="E926" s="99" t="str">
        <f t="shared" si="4"/>
        <v/>
      </c>
      <c r="F926" s="99" t="str">
        <f t="shared" si="5"/>
        <v/>
      </c>
      <c r="G926" s="99" t="str">
        <f t="shared" si="6"/>
        <v/>
      </c>
      <c r="H926" s="113"/>
      <c r="I926" s="113"/>
      <c r="J926" s="106"/>
      <c r="K926" s="99" t="str">
        <f>IF($J926="","",VLOOKUP($J926,'Bảng tổng hợp'!$C$11:$Q$20000,2,0))</f>
        <v/>
      </c>
      <c r="L926" s="101" t="str">
        <f>IF($J926="","",VLOOKUP($J926,'Bảng tổng hợp'!$C$11:$Q$20000,3,0))</f>
        <v/>
      </c>
      <c r="M926" s="114"/>
      <c r="N926" s="102">
        <f t="shared" si="3"/>
        <v>0</v>
      </c>
      <c r="O926" s="103"/>
      <c r="P926" s="104" t="str">
        <f>IF($J926="","",VLOOKUP($J926,'Bảng tổng hợp'!$C$11:$M$20000,10,0))</f>
        <v/>
      </c>
      <c r="Q926" s="105" t="str">
        <f>IF($J926="","",VLOOKUP($J926,'Bảng tổng hợp'!$C$11:$M$20000,11,0))</f>
        <v/>
      </c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ht="18.75" customHeight="1">
      <c r="A927" s="106"/>
      <c r="B927" s="111"/>
      <c r="C927" s="112"/>
      <c r="D927" s="112"/>
      <c r="E927" s="99" t="str">
        <f t="shared" si="4"/>
        <v/>
      </c>
      <c r="F927" s="99" t="str">
        <f t="shared" si="5"/>
        <v/>
      </c>
      <c r="G927" s="99" t="str">
        <f t="shared" si="6"/>
        <v/>
      </c>
      <c r="H927" s="113"/>
      <c r="I927" s="113"/>
      <c r="J927" s="106"/>
      <c r="K927" s="99" t="str">
        <f>IF($J927="","",VLOOKUP($J927,'Bảng tổng hợp'!$C$11:$Q$20000,2,0))</f>
        <v/>
      </c>
      <c r="L927" s="101" t="str">
        <f>IF($J927="","",VLOOKUP($J927,'Bảng tổng hợp'!$C$11:$Q$20000,3,0))</f>
        <v/>
      </c>
      <c r="M927" s="114"/>
      <c r="N927" s="102">
        <f t="shared" si="3"/>
        <v>0</v>
      </c>
      <c r="O927" s="103"/>
      <c r="P927" s="104" t="str">
        <f>IF($J927="","",VLOOKUP($J927,'Bảng tổng hợp'!$C$11:$M$20000,10,0))</f>
        <v/>
      </c>
      <c r="Q927" s="105" t="str">
        <f>IF($J927="","",VLOOKUP($J927,'Bảng tổng hợp'!$C$11:$M$20000,11,0))</f>
        <v/>
      </c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ht="18.75" customHeight="1">
      <c r="A928" s="106"/>
      <c r="B928" s="111"/>
      <c r="C928" s="112"/>
      <c r="D928" s="112"/>
      <c r="E928" s="99" t="str">
        <f t="shared" si="4"/>
        <v/>
      </c>
      <c r="F928" s="99" t="str">
        <f t="shared" si="5"/>
        <v/>
      </c>
      <c r="G928" s="99" t="str">
        <f t="shared" si="6"/>
        <v/>
      </c>
      <c r="H928" s="113"/>
      <c r="I928" s="113"/>
      <c r="J928" s="106"/>
      <c r="K928" s="99" t="str">
        <f>IF($J928="","",VLOOKUP($J928,'Bảng tổng hợp'!$C$11:$Q$20000,2,0))</f>
        <v/>
      </c>
      <c r="L928" s="101" t="str">
        <f>IF($J928="","",VLOOKUP($J928,'Bảng tổng hợp'!$C$11:$Q$20000,3,0))</f>
        <v/>
      </c>
      <c r="M928" s="114"/>
      <c r="N928" s="102">
        <f t="shared" si="3"/>
        <v>0</v>
      </c>
      <c r="O928" s="103"/>
      <c r="P928" s="104" t="str">
        <f>IF($J928="","",VLOOKUP($J928,'Bảng tổng hợp'!$C$11:$M$20000,10,0))</f>
        <v/>
      </c>
      <c r="Q928" s="105" t="str">
        <f>IF($J928="","",VLOOKUP($J928,'Bảng tổng hợp'!$C$11:$M$20000,11,0))</f>
        <v/>
      </c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ht="18.75" customHeight="1">
      <c r="A929" s="106"/>
      <c r="B929" s="111"/>
      <c r="C929" s="112"/>
      <c r="D929" s="112"/>
      <c r="E929" s="99" t="str">
        <f t="shared" si="4"/>
        <v/>
      </c>
      <c r="F929" s="99" t="str">
        <f t="shared" si="5"/>
        <v/>
      </c>
      <c r="G929" s="99" t="str">
        <f t="shared" si="6"/>
        <v/>
      </c>
      <c r="H929" s="113"/>
      <c r="I929" s="113"/>
      <c r="J929" s="106"/>
      <c r="K929" s="99" t="str">
        <f>IF($J929="","",VLOOKUP($J929,'Bảng tổng hợp'!$C$11:$Q$20000,2,0))</f>
        <v/>
      </c>
      <c r="L929" s="101" t="str">
        <f>IF($J929="","",VLOOKUP($J929,'Bảng tổng hợp'!$C$11:$Q$20000,3,0))</f>
        <v/>
      </c>
      <c r="M929" s="114"/>
      <c r="N929" s="102">
        <f t="shared" si="3"/>
        <v>0</v>
      </c>
      <c r="O929" s="103"/>
      <c r="P929" s="104" t="str">
        <f>IF($J929="","",VLOOKUP($J929,'Bảng tổng hợp'!$C$11:$M$20000,10,0))</f>
        <v/>
      </c>
      <c r="Q929" s="105" t="str">
        <f>IF($J929="","",VLOOKUP($J929,'Bảng tổng hợp'!$C$11:$M$20000,11,0))</f>
        <v/>
      </c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ht="18.75" customHeight="1">
      <c r="A930" s="106"/>
      <c r="B930" s="111"/>
      <c r="C930" s="112"/>
      <c r="D930" s="112"/>
      <c r="E930" s="99" t="str">
        <f t="shared" si="4"/>
        <v/>
      </c>
      <c r="F930" s="99" t="str">
        <f t="shared" si="5"/>
        <v/>
      </c>
      <c r="G930" s="99" t="str">
        <f t="shared" si="6"/>
        <v/>
      </c>
      <c r="H930" s="113"/>
      <c r="I930" s="113"/>
      <c r="J930" s="106"/>
      <c r="K930" s="99" t="str">
        <f>IF($J930="","",VLOOKUP($J930,'Bảng tổng hợp'!$C$11:$Q$20000,2,0))</f>
        <v/>
      </c>
      <c r="L930" s="101" t="str">
        <f>IF($J930="","",VLOOKUP($J930,'Bảng tổng hợp'!$C$11:$Q$20000,3,0))</f>
        <v/>
      </c>
      <c r="M930" s="114"/>
      <c r="N930" s="102">
        <f t="shared" si="3"/>
        <v>0</v>
      </c>
      <c r="O930" s="103"/>
      <c r="P930" s="104" t="str">
        <f>IF($J930="","",VLOOKUP($J930,'Bảng tổng hợp'!$C$11:$M$20000,10,0))</f>
        <v/>
      </c>
      <c r="Q930" s="105" t="str">
        <f>IF($J930="","",VLOOKUP($J930,'Bảng tổng hợp'!$C$11:$M$20000,11,0))</f>
        <v/>
      </c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ht="18.75" customHeight="1">
      <c r="A931" s="106"/>
      <c r="B931" s="111"/>
      <c r="C931" s="112"/>
      <c r="D931" s="112"/>
      <c r="E931" s="99" t="str">
        <f t="shared" si="4"/>
        <v/>
      </c>
      <c r="F931" s="99" t="str">
        <f t="shared" si="5"/>
        <v/>
      </c>
      <c r="G931" s="99" t="str">
        <f t="shared" si="6"/>
        <v/>
      </c>
      <c r="H931" s="113"/>
      <c r="I931" s="113"/>
      <c r="J931" s="106"/>
      <c r="K931" s="99" t="str">
        <f>IF($J931="","",VLOOKUP($J931,'Bảng tổng hợp'!$C$11:$Q$20000,2,0))</f>
        <v/>
      </c>
      <c r="L931" s="101" t="str">
        <f>IF($J931="","",VLOOKUP($J931,'Bảng tổng hợp'!$C$11:$Q$20000,3,0))</f>
        <v/>
      </c>
      <c r="M931" s="114"/>
      <c r="N931" s="102">
        <f t="shared" si="3"/>
        <v>0</v>
      </c>
      <c r="O931" s="103"/>
      <c r="P931" s="104" t="str">
        <f>IF($J931="","",VLOOKUP($J931,'Bảng tổng hợp'!$C$11:$M$20000,10,0))</f>
        <v/>
      </c>
      <c r="Q931" s="105" t="str">
        <f>IF($J931="","",VLOOKUP($J931,'Bảng tổng hợp'!$C$11:$M$20000,11,0))</f>
        <v/>
      </c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ht="18.75" customHeight="1">
      <c r="A932" s="106"/>
      <c r="B932" s="111"/>
      <c r="C932" s="112"/>
      <c r="D932" s="112"/>
      <c r="E932" s="99" t="str">
        <f t="shared" si="4"/>
        <v/>
      </c>
      <c r="F932" s="99" t="str">
        <f t="shared" si="5"/>
        <v/>
      </c>
      <c r="G932" s="99" t="str">
        <f t="shared" si="6"/>
        <v/>
      </c>
      <c r="H932" s="113"/>
      <c r="I932" s="113"/>
      <c r="J932" s="106"/>
      <c r="K932" s="99" t="str">
        <f>IF($J932="","",VLOOKUP($J932,'Bảng tổng hợp'!$C$11:$Q$20000,2,0))</f>
        <v/>
      </c>
      <c r="L932" s="101" t="str">
        <f>IF($J932="","",VLOOKUP($J932,'Bảng tổng hợp'!$C$11:$Q$20000,3,0))</f>
        <v/>
      </c>
      <c r="M932" s="114"/>
      <c r="N932" s="102">
        <f t="shared" si="3"/>
        <v>0</v>
      </c>
      <c r="O932" s="103"/>
      <c r="P932" s="104" t="str">
        <f>IF($J932="","",VLOOKUP($J932,'Bảng tổng hợp'!$C$11:$M$20000,10,0))</f>
        <v/>
      </c>
      <c r="Q932" s="105" t="str">
        <f>IF($J932="","",VLOOKUP($J932,'Bảng tổng hợp'!$C$11:$M$20000,11,0))</f>
        <v/>
      </c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ht="18.75" customHeight="1">
      <c r="A933" s="106"/>
      <c r="B933" s="111"/>
      <c r="C933" s="112"/>
      <c r="D933" s="112"/>
      <c r="E933" s="99" t="str">
        <f t="shared" si="4"/>
        <v/>
      </c>
      <c r="F933" s="99" t="str">
        <f t="shared" si="5"/>
        <v/>
      </c>
      <c r="G933" s="99" t="str">
        <f t="shared" si="6"/>
        <v/>
      </c>
      <c r="H933" s="113"/>
      <c r="I933" s="113"/>
      <c r="J933" s="106"/>
      <c r="K933" s="99" t="str">
        <f>IF($J933="","",VLOOKUP($J933,'Bảng tổng hợp'!$C$11:$Q$20000,2,0))</f>
        <v/>
      </c>
      <c r="L933" s="101" t="str">
        <f>IF($J933="","",VLOOKUP($J933,'Bảng tổng hợp'!$C$11:$Q$20000,3,0))</f>
        <v/>
      </c>
      <c r="M933" s="114"/>
      <c r="N933" s="102">
        <f t="shared" si="3"/>
        <v>0</v>
      </c>
      <c r="O933" s="103"/>
      <c r="P933" s="104" t="str">
        <f>IF($J933="","",VLOOKUP($J933,'Bảng tổng hợp'!$C$11:$M$20000,10,0))</f>
        <v/>
      </c>
      <c r="Q933" s="105" t="str">
        <f>IF($J933="","",VLOOKUP($J933,'Bảng tổng hợp'!$C$11:$M$20000,11,0))</f>
        <v/>
      </c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ht="18.75" customHeight="1">
      <c r="A934" s="106"/>
      <c r="B934" s="111"/>
      <c r="C934" s="112"/>
      <c r="D934" s="112"/>
      <c r="E934" s="99" t="str">
        <f t="shared" si="4"/>
        <v/>
      </c>
      <c r="F934" s="99" t="str">
        <f t="shared" si="5"/>
        <v/>
      </c>
      <c r="G934" s="99" t="str">
        <f t="shared" si="6"/>
        <v/>
      </c>
      <c r="H934" s="113"/>
      <c r="I934" s="113"/>
      <c r="J934" s="106"/>
      <c r="K934" s="99" t="str">
        <f>IF($J934="","",VLOOKUP($J934,'Bảng tổng hợp'!$C$11:$Q$20000,2,0))</f>
        <v/>
      </c>
      <c r="L934" s="101" t="str">
        <f>IF($J934="","",VLOOKUP($J934,'Bảng tổng hợp'!$C$11:$Q$20000,3,0))</f>
        <v/>
      </c>
      <c r="M934" s="114"/>
      <c r="N934" s="102">
        <f t="shared" si="3"/>
        <v>0</v>
      </c>
      <c r="O934" s="103"/>
      <c r="P934" s="104" t="str">
        <f>IF($J934="","",VLOOKUP($J934,'Bảng tổng hợp'!$C$11:$M$20000,10,0))</f>
        <v/>
      </c>
      <c r="Q934" s="105" t="str">
        <f>IF($J934="","",VLOOKUP($J934,'Bảng tổng hợp'!$C$11:$M$20000,11,0))</f>
        <v/>
      </c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ht="18.75" customHeight="1">
      <c r="A935" s="106"/>
      <c r="B935" s="111"/>
      <c r="C935" s="112"/>
      <c r="D935" s="112"/>
      <c r="E935" s="99" t="str">
        <f t="shared" si="4"/>
        <v/>
      </c>
      <c r="F935" s="99" t="str">
        <f t="shared" si="5"/>
        <v/>
      </c>
      <c r="G935" s="99" t="str">
        <f t="shared" si="6"/>
        <v/>
      </c>
      <c r="H935" s="113"/>
      <c r="I935" s="113"/>
      <c r="J935" s="106"/>
      <c r="K935" s="99" t="str">
        <f>IF($J935="","",VLOOKUP($J935,'Bảng tổng hợp'!$C$11:$Q$20000,2,0))</f>
        <v/>
      </c>
      <c r="L935" s="101" t="str">
        <f>IF($J935="","",VLOOKUP($J935,'Bảng tổng hợp'!$C$11:$Q$20000,3,0))</f>
        <v/>
      </c>
      <c r="M935" s="114"/>
      <c r="N935" s="102">
        <f t="shared" si="3"/>
        <v>0</v>
      </c>
      <c r="O935" s="103"/>
      <c r="P935" s="104" t="str">
        <f>IF($J935="","",VLOOKUP($J935,'Bảng tổng hợp'!$C$11:$M$20000,10,0))</f>
        <v/>
      </c>
      <c r="Q935" s="105" t="str">
        <f>IF($J935="","",VLOOKUP($J935,'Bảng tổng hợp'!$C$11:$M$20000,11,0))</f>
        <v/>
      </c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ht="18.75" customHeight="1">
      <c r="A936" s="106"/>
      <c r="B936" s="111"/>
      <c r="C936" s="112"/>
      <c r="D936" s="112"/>
      <c r="E936" s="99" t="str">
        <f t="shared" si="4"/>
        <v/>
      </c>
      <c r="F936" s="99" t="str">
        <f t="shared" si="5"/>
        <v/>
      </c>
      <c r="G936" s="99" t="str">
        <f t="shared" si="6"/>
        <v/>
      </c>
      <c r="H936" s="113"/>
      <c r="I936" s="113"/>
      <c r="J936" s="106"/>
      <c r="K936" s="99" t="str">
        <f>IF($J936="","",VLOOKUP($J936,'Bảng tổng hợp'!$C$11:$Q$20000,2,0))</f>
        <v/>
      </c>
      <c r="L936" s="101" t="str">
        <f>IF($J936="","",VLOOKUP($J936,'Bảng tổng hợp'!$C$11:$Q$20000,3,0))</f>
        <v/>
      </c>
      <c r="M936" s="114"/>
      <c r="N936" s="102">
        <f t="shared" si="3"/>
        <v>0</v>
      </c>
      <c r="O936" s="103"/>
      <c r="P936" s="104" t="str">
        <f>IF($J936="","",VLOOKUP($J936,'Bảng tổng hợp'!$C$11:$M$20000,10,0))</f>
        <v/>
      </c>
      <c r="Q936" s="105" t="str">
        <f>IF($J936="","",VLOOKUP($J936,'Bảng tổng hợp'!$C$11:$M$20000,11,0))</f>
        <v/>
      </c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ht="18.75" customHeight="1">
      <c r="A937" s="106"/>
      <c r="B937" s="111"/>
      <c r="C937" s="112"/>
      <c r="D937" s="112"/>
      <c r="E937" s="99" t="str">
        <f t="shared" si="4"/>
        <v/>
      </c>
      <c r="F937" s="99" t="str">
        <f t="shared" si="5"/>
        <v/>
      </c>
      <c r="G937" s="99" t="str">
        <f t="shared" si="6"/>
        <v/>
      </c>
      <c r="H937" s="113"/>
      <c r="I937" s="113"/>
      <c r="J937" s="106"/>
      <c r="K937" s="99" t="str">
        <f>IF($J937="","",VLOOKUP($J937,'Bảng tổng hợp'!$C$11:$Q$20000,2,0))</f>
        <v/>
      </c>
      <c r="L937" s="101" t="str">
        <f>IF($J937="","",VLOOKUP($J937,'Bảng tổng hợp'!$C$11:$Q$20000,3,0))</f>
        <v/>
      </c>
      <c r="M937" s="114"/>
      <c r="N937" s="102">
        <f t="shared" si="3"/>
        <v>0</v>
      </c>
      <c r="O937" s="103"/>
      <c r="P937" s="104" t="str">
        <f>IF($J937="","",VLOOKUP($J937,'Bảng tổng hợp'!$C$11:$M$20000,10,0))</f>
        <v/>
      </c>
      <c r="Q937" s="105" t="str">
        <f>IF($J937="","",VLOOKUP($J937,'Bảng tổng hợp'!$C$11:$M$20000,11,0))</f>
        <v/>
      </c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ht="18.75" customHeight="1">
      <c r="A938" s="106"/>
      <c r="B938" s="111"/>
      <c r="C938" s="112"/>
      <c r="D938" s="112"/>
      <c r="E938" s="99" t="str">
        <f t="shared" si="4"/>
        <v/>
      </c>
      <c r="F938" s="99" t="str">
        <f t="shared" si="5"/>
        <v/>
      </c>
      <c r="G938" s="99" t="str">
        <f t="shared" si="6"/>
        <v/>
      </c>
      <c r="H938" s="113"/>
      <c r="I938" s="113"/>
      <c r="J938" s="106"/>
      <c r="K938" s="99" t="str">
        <f>IF($J938="","",VLOOKUP($J938,'Bảng tổng hợp'!$C$11:$Q$20000,2,0))</f>
        <v/>
      </c>
      <c r="L938" s="101" t="str">
        <f>IF($J938="","",VLOOKUP($J938,'Bảng tổng hợp'!$C$11:$Q$20000,3,0))</f>
        <v/>
      </c>
      <c r="M938" s="114"/>
      <c r="N938" s="102">
        <f t="shared" si="3"/>
        <v>0</v>
      </c>
      <c r="O938" s="103"/>
      <c r="P938" s="104" t="str">
        <f>IF($J938="","",VLOOKUP($J938,'Bảng tổng hợp'!$C$11:$M$20000,10,0))</f>
        <v/>
      </c>
      <c r="Q938" s="105" t="str">
        <f>IF($J938="","",VLOOKUP($J938,'Bảng tổng hợp'!$C$11:$M$20000,11,0))</f>
        <v/>
      </c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ht="18.75" customHeight="1">
      <c r="A939" s="106"/>
      <c r="B939" s="111"/>
      <c r="C939" s="112"/>
      <c r="D939" s="112"/>
      <c r="E939" s="99" t="str">
        <f t="shared" si="4"/>
        <v/>
      </c>
      <c r="F939" s="99" t="str">
        <f t="shared" si="5"/>
        <v/>
      </c>
      <c r="G939" s="99" t="str">
        <f t="shared" si="6"/>
        <v/>
      </c>
      <c r="H939" s="113"/>
      <c r="I939" s="113"/>
      <c r="J939" s="106"/>
      <c r="K939" s="99" t="str">
        <f>IF($J939="","",VLOOKUP($J939,'Bảng tổng hợp'!$C$11:$Q$20000,2,0))</f>
        <v/>
      </c>
      <c r="L939" s="101" t="str">
        <f>IF($J939="","",VLOOKUP($J939,'Bảng tổng hợp'!$C$11:$Q$20000,3,0))</f>
        <v/>
      </c>
      <c r="M939" s="114"/>
      <c r="N939" s="102">
        <f t="shared" si="3"/>
        <v>0</v>
      </c>
      <c r="O939" s="103"/>
      <c r="P939" s="104" t="str">
        <f>IF($J939="","",VLOOKUP($J939,'Bảng tổng hợp'!$C$11:$M$20000,10,0))</f>
        <v/>
      </c>
      <c r="Q939" s="105" t="str">
        <f>IF($J939="","",VLOOKUP($J939,'Bảng tổng hợp'!$C$11:$M$20000,11,0))</f>
        <v/>
      </c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ht="18.75" customHeight="1">
      <c r="A940" s="106"/>
      <c r="B940" s="111"/>
      <c r="C940" s="112"/>
      <c r="D940" s="112"/>
      <c r="E940" s="99" t="str">
        <f t="shared" si="4"/>
        <v/>
      </c>
      <c r="F940" s="99" t="str">
        <f t="shared" si="5"/>
        <v/>
      </c>
      <c r="G940" s="99" t="str">
        <f t="shared" si="6"/>
        <v/>
      </c>
      <c r="H940" s="113"/>
      <c r="I940" s="113"/>
      <c r="J940" s="106"/>
      <c r="K940" s="99" t="str">
        <f>IF($J940="","",VLOOKUP($J940,'Bảng tổng hợp'!$C$11:$Q$20000,2,0))</f>
        <v/>
      </c>
      <c r="L940" s="101" t="str">
        <f>IF($J940="","",VLOOKUP($J940,'Bảng tổng hợp'!$C$11:$Q$20000,3,0))</f>
        <v/>
      </c>
      <c r="M940" s="114"/>
      <c r="N940" s="102">
        <f t="shared" si="3"/>
        <v>0</v>
      </c>
      <c r="O940" s="103"/>
      <c r="P940" s="104" t="str">
        <f>IF($J940="","",VLOOKUP($J940,'Bảng tổng hợp'!$C$11:$M$20000,10,0))</f>
        <v/>
      </c>
      <c r="Q940" s="105" t="str">
        <f>IF($J940="","",VLOOKUP($J940,'Bảng tổng hợp'!$C$11:$M$20000,11,0))</f>
        <v/>
      </c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ht="18.75" customHeight="1">
      <c r="A941" s="106"/>
      <c r="B941" s="111"/>
      <c r="C941" s="112"/>
      <c r="D941" s="112"/>
      <c r="E941" s="99" t="str">
        <f t="shared" si="4"/>
        <v/>
      </c>
      <c r="F941" s="99" t="str">
        <f t="shared" si="5"/>
        <v/>
      </c>
      <c r="G941" s="99" t="str">
        <f t="shared" si="6"/>
        <v/>
      </c>
      <c r="H941" s="113"/>
      <c r="I941" s="113"/>
      <c r="J941" s="106"/>
      <c r="K941" s="99" t="str">
        <f>IF($J941="","",VLOOKUP($J941,'Bảng tổng hợp'!$C$11:$Q$20000,2,0))</f>
        <v/>
      </c>
      <c r="L941" s="101" t="str">
        <f>IF($J941="","",VLOOKUP($J941,'Bảng tổng hợp'!$C$11:$Q$20000,3,0))</f>
        <v/>
      </c>
      <c r="M941" s="114"/>
      <c r="N941" s="102">
        <f t="shared" si="3"/>
        <v>0</v>
      </c>
      <c r="O941" s="103"/>
      <c r="P941" s="104" t="str">
        <f>IF($J941="","",VLOOKUP($J941,'Bảng tổng hợp'!$C$11:$M$20000,10,0))</f>
        <v/>
      </c>
      <c r="Q941" s="105" t="str">
        <f>IF($J941="","",VLOOKUP($J941,'Bảng tổng hợp'!$C$11:$M$20000,11,0))</f>
        <v/>
      </c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ht="18.75" customHeight="1">
      <c r="A942" s="106"/>
      <c r="B942" s="111"/>
      <c r="C942" s="112"/>
      <c r="D942" s="112"/>
      <c r="E942" s="99" t="str">
        <f t="shared" si="4"/>
        <v/>
      </c>
      <c r="F942" s="99" t="str">
        <f t="shared" si="5"/>
        <v/>
      </c>
      <c r="G942" s="99" t="str">
        <f t="shared" si="6"/>
        <v/>
      </c>
      <c r="H942" s="113"/>
      <c r="I942" s="113"/>
      <c r="J942" s="106"/>
      <c r="K942" s="99" t="str">
        <f>IF($J942="","",VLOOKUP($J942,'Bảng tổng hợp'!$C$11:$Q$20000,2,0))</f>
        <v/>
      </c>
      <c r="L942" s="101" t="str">
        <f>IF($J942="","",VLOOKUP($J942,'Bảng tổng hợp'!$C$11:$Q$20000,3,0))</f>
        <v/>
      </c>
      <c r="M942" s="114"/>
      <c r="N942" s="102">
        <f t="shared" si="3"/>
        <v>0</v>
      </c>
      <c r="O942" s="103"/>
      <c r="P942" s="104" t="str">
        <f>IF($J942="","",VLOOKUP($J942,'Bảng tổng hợp'!$C$11:$M$20000,10,0))</f>
        <v/>
      </c>
      <c r="Q942" s="105" t="str">
        <f>IF($J942="","",VLOOKUP($J942,'Bảng tổng hợp'!$C$11:$M$20000,11,0))</f>
        <v/>
      </c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ht="18.75" customHeight="1">
      <c r="A943" s="106"/>
      <c r="B943" s="111"/>
      <c r="C943" s="112"/>
      <c r="D943" s="112"/>
      <c r="E943" s="99" t="str">
        <f t="shared" si="4"/>
        <v/>
      </c>
      <c r="F943" s="99" t="str">
        <f t="shared" si="5"/>
        <v/>
      </c>
      <c r="G943" s="99" t="str">
        <f t="shared" si="6"/>
        <v/>
      </c>
      <c r="H943" s="113"/>
      <c r="I943" s="113"/>
      <c r="J943" s="106"/>
      <c r="K943" s="99" t="str">
        <f>IF($J943="","",VLOOKUP($J943,'Bảng tổng hợp'!$C$11:$Q$20000,2,0))</f>
        <v/>
      </c>
      <c r="L943" s="101" t="str">
        <f>IF($J943="","",VLOOKUP($J943,'Bảng tổng hợp'!$C$11:$Q$20000,3,0))</f>
        <v/>
      </c>
      <c r="M943" s="114"/>
      <c r="N943" s="102">
        <f t="shared" si="3"/>
        <v>0</v>
      </c>
      <c r="O943" s="103"/>
      <c r="P943" s="104" t="str">
        <f>IF($J943="","",VLOOKUP($J943,'Bảng tổng hợp'!$C$11:$M$20000,10,0))</f>
        <v/>
      </c>
      <c r="Q943" s="105" t="str">
        <f>IF($J943="","",VLOOKUP($J943,'Bảng tổng hợp'!$C$11:$M$20000,11,0))</f>
        <v/>
      </c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ht="18.75" customHeight="1">
      <c r="A944" s="106"/>
      <c r="B944" s="111"/>
      <c r="C944" s="112"/>
      <c r="D944" s="112"/>
      <c r="E944" s="99" t="str">
        <f t="shared" si="4"/>
        <v/>
      </c>
      <c r="F944" s="99" t="str">
        <f t="shared" si="5"/>
        <v/>
      </c>
      <c r="G944" s="99" t="str">
        <f t="shared" si="6"/>
        <v/>
      </c>
      <c r="H944" s="113"/>
      <c r="I944" s="113"/>
      <c r="J944" s="106"/>
      <c r="K944" s="99" t="str">
        <f>IF($J944="","",VLOOKUP($J944,'Bảng tổng hợp'!$C$11:$Q$20000,2,0))</f>
        <v/>
      </c>
      <c r="L944" s="101" t="str">
        <f>IF($J944="","",VLOOKUP($J944,'Bảng tổng hợp'!$C$11:$Q$20000,3,0))</f>
        <v/>
      </c>
      <c r="M944" s="114"/>
      <c r="N944" s="102">
        <f t="shared" si="3"/>
        <v>0</v>
      </c>
      <c r="O944" s="103"/>
      <c r="P944" s="104" t="str">
        <f>IF($J944="","",VLOOKUP($J944,'Bảng tổng hợp'!$C$11:$M$20000,10,0))</f>
        <v/>
      </c>
      <c r="Q944" s="105" t="str">
        <f>IF($J944="","",VLOOKUP($J944,'Bảng tổng hợp'!$C$11:$M$20000,11,0))</f>
        <v/>
      </c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ht="18.75" customHeight="1">
      <c r="A945" s="106"/>
      <c r="B945" s="111"/>
      <c r="C945" s="112"/>
      <c r="D945" s="112"/>
      <c r="E945" s="99" t="str">
        <f t="shared" si="4"/>
        <v/>
      </c>
      <c r="F945" s="99" t="str">
        <f t="shared" si="5"/>
        <v/>
      </c>
      <c r="G945" s="99" t="str">
        <f t="shared" si="6"/>
        <v/>
      </c>
      <c r="H945" s="113"/>
      <c r="I945" s="113"/>
      <c r="J945" s="106"/>
      <c r="K945" s="99" t="str">
        <f>IF($J945="","",VLOOKUP($J945,'Bảng tổng hợp'!$C$11:$Q$20000,2,0))</f>
        <v/>
      </c>
      <c r="L945" s="101" t="str">
        <f>IF($J945="","",VLOOKUP($J945,'Bảng tổng hợp'!$C$11:$Q$20000,3,0))</f>
        <v/>
      </c>
      <c r="M945" s="114"/>
      <c r="N945" s="102">
        <f t="shared" si="3"/>
        <v>0</v>
      </c>
      <c r="O945" s="103"/>
      <c r="P945" s="104" t="str">
        <f>IF($J945="","",VLOOKUP($J945,'Bảng tổng hợp'!$C$11:$M$20000,10,0))</f>
        <v/>
      </c>
      <c r="Q945" s="105" t="str">
        <f>IF($J945="","",VLOOKUP($J945,'Bảng tổng hợp'!$C$11:$M$20000,11,0))</f>
        <v/>
      </c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ht="18.75" customHeight="1">
      <c r="A946" s="106"/>
      <c r="B946" s="111"/>
      <c r="C946" s="112"/>
      <c r="D946" s="112"/>
      <c r="E946" s="99" t="str">
        <f t="shared" si="4"/>
        <v/>
      </c>
      <c r="F946" s="99" t="str">
        <f t="shared" si="5"/>
        <v/>
      </c>
      <c r="G946" s="99" t="str">
        <f t="shared" si="6"/>
        <v/>
      </c>
      <c r="H946" s="113"/>
      <c r="I946" s="113"/>
      <c r="J946" s="106"/>
      <c r="K946" s="99" t="str">
        <f>IF($J946="","",VLOOKUP($J946,'Bảng tổng hợp'!$C$11:$Q$20000,2,0))</f>
        <v/>
      </c>
      <c r="L946" s="101" t="str">
        <f>IF($J946="","",VLOOKUP($J946,'Bảng tổng hợp'!$C$11:$Q$20000,3,0))</f>
        <v/>
      </c>
      <c r="M946" s="114"/>
      <c r="N946" s="102">
        <f t="shared" si="3"/>
        <v>0</v>
      </c>
      <c r="O946" s="103"/>
      <c r="P946" s="104" t="str">
        <f>IF($J946="","",VLOOKUP($J946,'Bảng tổng hợp'!$C$11:$M$20000,10,0))</f>
        <v/>
      </c>
      <c r="Q946" s="105" t="str">
        <f>IF($J946="","",VLOOKUP($J946,'Bảng tổng hợp'!$C$11:$M$20000,11,0))</f>
        <v/>
      </c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ht="18.75" customHeight="1">
      <c r="A947" s="106"/>
      <c r="B947" s="111"/>
      <c r="C947" s="112"/>
      <c r="D947" s="112"/>
      <c r="E947" s="99" t="str">
        <f t="shared" si="4"/>
        <v/>
      </c>
      <c r="F947" s="99" t="str">
        <f t="shared" si="5"/>
        <v/>
      </c>
      <c r="G947" s="99" t="str">
        <f t="shared" si="6"/>
        <v/>
      </c>
      <c r="H947" s="113"/>
      <c r="I947" s="113"/>
      <c r="J947" s="106"/>
      <c r="K947" s="99" t="str">
        <f>IF($J947="","",VLOOKUP($J947,'Bảng tổng hợp'!$C$11:$Q$20000,2,0))</f>
        <v/>
      </c>
      <c r="L947" s="101" t="str">
        <f>IF($J947="","",VLOOKUP($J947,'Bảng tổng hợp'!$C$11:$Q$20000,3,0))</f>
        <v/>
      </c>
      <c r="M947" s="114"/>
      <c r="N947" s="102">
        <f t="shared" si="3"/>
        <v>0</v>
      </c>
      <c r="O947" s="103"/>
      <c r="P947" s="104" t="str">
        <f>IF($J947="","",VLOOKUP($J947,'Bảng tổng hợp'!$C$11:$M$20000,10,0))</f>
        <v/>
      </c>
      <c r="Q947" s="105" t="str">
        <f>IF($J947="","",VLOOKUP($J947,'Bảng tổng hợp'!$C$11:$M$20000,11,0))</f>
        <v/>
      </c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ht="18.75" customHeight="1">
      <c r="A948" s="106"/>
      <c r="B948" s="111"/>
      <c r="C948" s="112"/>
      <c r="D948" s="112"/>
      <c r="E948" s="99" t="str">
        <f t="shared" si="4"/>
        <v/>
      </c>
      <c r="F948" s="99" t="str">
        <f t="shared" si="5"/>
        <v/>
      </c>
      <c r="G948" s="99" t="str">
        <f t="shared" si="6"/>
        <v/>
      </c>
      <c r="H948" s="113"/>
      <c r="I948" s="113"/>
      <c r="J948" s="106"/>
      <c r="K948" s="99" t="str">
        <f>IF($J948="","",VLOOKUP($J948,'Bảng tổng hợp'!$C$11:$Q$20000,2,0))</f>
        <v/>
      </c>
      <c r="L948" s="101" t="str">
        <f>IF($J948="","",VLOOKUP($J948,'Bảng tổng hợp'!$C$11:$Q$20000,3,0))</f>
        <v/>
      </c>
      <c r="M948" s="114"/>
      <c r="N948" s="102">
        <f t="shared" si="3"/>
        <v>0</v>
      </c>
      <c r="O948" s="103"/>
      <c r="P948" s="104" t="str">
        <f>IF($J948="","",VLOOKUP($J948,'Bảng tổng hợp'!$C$11:$M$20000,10,0))</f>
        <v/>
      </c>
      <c r="Q948" s="105" t="str">
        <f>IF($J948="","",VLOOKUP($J948,'Bảng tổng hợp'!$C$11:$M$20000,11,0))</f>
        <v/>
      </c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ht="18.75" customHeight="1">
      <c r="A949" s="106"/>
      <c r="B949" s="111"/>
      <c r="C949" s="112"/>
      <c r="D949" s="112"/>
      <c r="E949" s="99" t="str">
        <f t="shared" si="4"/>
        <v/>
      </c>
      <c r="F949" s="99" t="str">
        <f t="shared" si="5"/>
        <v/>
      </c>
      <c r="G949" s="99" t="str">
        <f t="shared" si="6"/>
        <v/>
      </c>
      <c r="H949" s="113"/>
      <c r="I949" s="113"/>
      <c r="J949" s="106"/>
      <c r="K949" s="99" t="str">
        <f>IF($J949="","",VLOOKUP($J949,'Bảng tổng hợp'!$C$11:$Q$20000,2,0))</f>
        <v/>
      </c>
      <c r="L949" s="101" t="str">
        <f>IF($J949="","",VLOOKUP($J949,'Bảng tổng hợp'!$C$11:$Q$20000,3,0))</f>
        <v/>
      </c>
      <c r="M949" s="114"/>
      <c r="N949" s="102">
        <f t="shared" si="3"/>
        <v>0</v>
      </c>
      <c r="O949" s="103"/>
      <c r="P949" s="104" t="str">
        <f>IF($J949="","",VLOOKUP($J949,'Bảng tổng hợp'!$C$11:$M$20000,10,0))</f>
        <v/>
      </c>
      <c r="Q949" s="105" t="str">
        <f>IF($J949="","",VLOOKUP($J949,'Bảng tổng hợp'!$C$11:$M$20000,11,0))</f>
        <v/>
      </c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ht="18.75" customHeight="1">
      <c r="A950" s="106"/>
      <c r="B950" s="111"/>
      <c r="C950" s="112"/>
      <c r="D950" s="112"/>
      <c r="E950" s="99" t="str">
        <f t="shared" si="4"/>
        <v/>
      </c>
      <c r="F950" s="99" t="str">
        <f t="shared" si="5"/>
        <v/>
      </c>
      <c r="G950" s="99" t="str">
        <f t="shared" si="6"/>
        <v/>
      </c>
      <c r="H950" s="113"/>
      <c r="I950" s="113"/>
      <c r="J950" s="106"/>
      <c r="K950" s="99" t="str">
        <f>IF($J950="","",VLOOKUP($J950,'Bảng tổng hợp'!$C$11:$Q$20000,2,0))</f>
        <v/>
      </c>
      <c r="L950" s="101" t="str">
        <f>IF($J950="","",VLOOKUP($J950,'Bảng tổng hợp'!$C$11:$Q$20000,3,0))</f>
        <v/>
      </c>
      <c r="M950" s="114"/>
      <c r="N950" s="102">
        <f t="shared" si="3"/>
        <v>0</v>
      </c>
      <c r="O950" s="103"/>
      <c r="P950" s="104" t="str">
        <f>IF($J950="","",VLOOKUP($J950,'Bảng tổng hợp'!$C$11:$M$20000,10,0))</f>
        <v/>
      </c>
      <c r="Q950" s="105" t="str">
        <f>IF($J950="","",VLOOKUP($J950,'Bảng tổng hợp'!$C$11:$M$20000,11,0))</f>
        <v/>
      </c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ht="18.75" customHeight="1">
      <c r="A951" s="106"/>
      <c r="B951" s="111"/>
      <c r="C951" s="112"/>
      <c r="D951" s="112"/>
      <c r="E951" s="99" t="str">
        <f t="shared" si="4"/>
        <v/>
      </c>
      <c r="F951" s="99" t="str">
        <f t="shared" si="5"/>
        <v/>
      </c>
      <c r="G951" s="99" t="str">
        <f t="shared" si="6"/>
        <v/>
      </c>
      <c r="H951" s="113"/>
      <c r="I951" s="113"/>
      <c r="J951" s="106"/>
      <c r="K951" s="99" t="str">
        <f>IF($J951="","",VLOOKUP($J951,'Bảng tổng hợp'!$C$11:$Q$20000,2,0))</f>
        <v/>
      </c>
      <c r="L951" s="101" t="str">
        <f>IF($J951="","",VLOOKUP($J951,'Bảng tổng hợp'!$C$11:$Q$20000,3,0))</f>
        <v/>
      </c>
      <c r="M951" s="114"/>
      <c r="N951" s="102">
        <f t="shared" si="3"/>
        <v>0</v>
      </c>
      <c r="O951" s="103"/>
      <c r="P951" s="104" t="str">
        <f>IF($J951="","",VLOOKUP($J951,'Bảng tổng hợp'!$C$11:$M$20000,10,0))</f>
        <v/>
      </c>
      <c r="Q951" s="105" t="str">
        <f>IF($J951="","",VLOOKUP($J951,'Bảng tổng hợp'!$C$11:$M$20000,11,0))</f>
        <v/>
      </c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ht="18.75" customHeight="1">
      <c r="A952" s="106"/>
      <c r="B952" s="111"/>
      <c r="C952" s="112"/>
      <c r="D952" s="112"/>
      <c r="E952" s="99" t="str">
        <f t="shared" si="4"/>
        <v/>
      </c>
      <c r="F952" s="99" t="str">
        <f t="shared" si="5"/>
        <v/>
      </c>
      <c r="G952" s="99" t="str">
        <f t="shared" si="6"/>
        <v/>
      </c>
      <c r="H952" s="113"/>
      <c r="I952" s="113"/>
      <c r="J952" s="106"/>
      <c r="K952" s="99" t="str">
        <f>IF($J952="","",VLOOKUP($J952,'Bảng tổng hợp'!$C$11:$Q$20000,2,0))</f>
        <v/>
      </c>
      <c r="L952" s="101" t="str">
        <f>IF($J952="","",VLOOKUP($J952,'Bảng tổng hợp'!$C$11:$Q$20000,3,0))</f>
        <v/>
      </c>
      <c r="M952" s="114"/>
      <c r="N952" s="102">
        <f t="shared" si="3"/>
        <v>0</v>
      </c>
      <c r="O952" s="103"/>
      <c r="P952" s="104" t="str">
        <f>IF($J952="","",VLOOKUP($J952,'Bảng tổng hợp'!$C$11:$M$20000,10,0))</f>
        <v/>
      </c>
      <c r="Q952" s="105" t="str">
        <f>IF($J952="","",VLOOKUP($J952,'Bảng tổng hợp'!$C$11:$M$20000,11,0))</f>
        <v/>
      </c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ht="18.75" customHeight="1">
      <c r="A953" s="106"/>
      <c r="B953" s="111"/>
      <c r="C953" s="112"/>
      <c r="D953" s="112"/>
      <c r="E953" s="99" t="str">
        <f t="shared" si="4"/>
        <v/>
      </c>
      <c r="F953" s="99" t="str">
        <f t="shared" si="5"/>
        <v/>
      </c>
      <c r="G953" s="99" t="str">
        <f t="shared" si="6"/>
        <v/>
      </c>
      <c r="H953" s="113"/>
      <c r="I953" s="113"/>
      <c r="J953" s="106"/>
      <c r="K953" s="99" t="str">
        <f>IF($J953="","",VLOOKUP($J953,'Bảng tổng hợp'!$C$11:$Q$20000,2,0))</f>
        <v/>
      </c>
      <c r="L953" s="101" t="str">
        <f>IF($J953="","",VLOOKUP($J953,'Bảng tổng hợp'!$C$11:$Q$20000,3,0))</f>
        <v/>
      </c>
      <c r="M953" s="114"/>
      <c r="N953" s="102">
        <f t="shared" si="3"/>
        <v>0</v>
      </c>
      <c r="O953" s="103"/>
      <c r="P953" s="104" t="str">
        <f>IF($J953="","",VLOOKUP($J953,'Bảng tổng hợp'!$C$11:$M$20000,10,0))</f>
        <v/>
      </c>
      <c r="Q953" s="105" t="str">
        <f>IF($J953="","",VLOOKUP($J953,'Bảng tổng hợp'!$C$11:$M$20000,11,0))</f>
        <v/>
      </c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ht="18.75" customHeight="1">
      <c r="A954" s="106"/>
      <c r="B954" s="111"/>
      <c r="C954" s="112"/>
      <c r="D954" s="112"/>
      <c r="E954" s="99" t="str">
        <f t="shared" si="4"/>
        <v/>
      </c>
      <c r="F954" s="99" t="str">
        <f t="shared" si="5"/>
        <v/>
      </c>
      <c r="G954" s="99" t="str">
        <f t="shared" si="6"/>
        <v/>
      </c>
      <c r="H954" s="113"/>
      <c r="I954" s="113"/>
      <c r="J954" s="106"/>
      <c r="K954" s="99" t="str">
        <f>IF($J954="","",VLOOKUP($J954,'Bảng tổng hợp'!$C$11:$Q$20000,2,0))</f>
        <v/>
      </c>
      <c r="L954" s="101" t="str">
        <f>IF($J954="","",VLOOKUP($J954,'Bảng tổng hợp'!$C$11:$Q$20000,3,0))</f>
        <v/>
      </c>
      <c r="M954" s="114"/>
      <c r="N954" s="102">
        <f t="shared" si="3"/>
        <v>0</v>
      </c>
      <c r="O954" s="103"/>
      <c r="P954" s="104" t="str">
        <f>IF($J954="","",VLOOKUP($J954,'Bảng tổng hợp'!$C$11:$M$20000,10,0))</f>
        <v/>
      </c>
      <c r="Q954" s="105" t="str">
        <f>IF($J954="","",VLOOKUP($J954,'Bảng tổng hợp'!$C$11:$M$20000,11,0))</f>
        <v/>
      </c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ht="18.75" customHeight="1">
      <c r="A955" s="106"/>
      <c r="B955" s="111"/>
      <c r="C955" s="112"/>
      <c r="D955" s="112"/>
      <c r="E955" s="99" t="str">
        <f t="shared" si="4"/>
        <v/>
      </c>
      <c r="F955" s="99" t="str">
        <f t="shared" si="5"/>
        <v/>
      </c>
      <c r="G955" s="99" t="str">
        <f t="shared" si="6"/>
        <v/>
      </c>
      <c r="H955" s="113"/>
      <c r="I955" s="113"/>
      <c r="J955" s="106"/>
      <c r="K955" s="99" t="str">
        <f>IF($J955="","",VLOOKUP($J955,'Bảng tổng hợp'!$C$11:$Q$20000,2,0))</f>
        <v/>
      </c>
      <c r="L955" s="101" t="str">
        <f>IF($J955="","",VLOOKUP($J955,'Bảng tổng hợp'!$C$11:$Q$20000,3,0))</f>
        <v/>
      </c>
      <c r="M955" s="114"/>
      <c r="N955" s="102">
        <f t="shared" si="3"/>
        <v>0</v>
      </c>
      <c r="O955" s="103"/>
      <c r="P955" s="104" t="str">
        <f>IF($J955="","",VLOOKUP($J955,'Bảng tổng hợp'!$C$11:$M$20000,10,0))</f>
        <v/>
      </c>
      <c r="Q955" s="105" t="str">
        <f>IF($J955="","",VLOOKUP($J955,'Bảng tổng hợp'!$C$11:$M$20000,11,0))</f>
        <v/>
      </c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ht="18.75" customHeight="1">
      <c r="A956" s="106"/>
      <c r="B956" s="111"/>
      <c r="C956" s="112"/>
      <c r="D956" s="112"/>
      <c r="E956" s="99" t="str">
        <f t="shared" si="4"/>
        <v/>
      </c>
      <c r="F956" s="99" t="str">
        <f t="shared" si="5"/>
        <v/>
      </c>
      <c r="G956" s="99" t="str">
        <f t="shared" si="6"/>
        <v/>
      </c>
      <c r="H956" s="113"/>
      <c r="I956" s="113"/>
      <c r="J956" s="106"/>
      <c r="K956" s="99" t="str">
        <f>IF($J956="","",VLOOKUP($J956,'Bảng tổng hợp'!$C$11:$Q$20000,2,0))</f>
        <v/>
      </c>
      <c r="L956" s="101" t="str">
        <f>IF($J956="","",VLOOKUP($J956,'Bảng tổng hợp'!$C$11:$Q$20000,3,0))</f>
        <v/>
      </c>
      <c r="M956" s="114"/>
      <c r="N956" s="102">
        <f t="shared" si="3"/>
        <v>0</v>
      </c>
      <c r="O956" s="103"/>
      <c r="P956" s="104" t="str">
        <f>IF($J956="","",VLOOKUP($J956,'Bảng tổng hợp'!$C$11:$M$20000,10,0))</f>
        <v/>
      </c>
      <c r="Q956" s="105" t="str">
        <f>IF($J956="","",VLOOKUP($J956,'Bảng tổng hợp'!$C$11:$M$20000,11,0))</f>
        <v/>
      </c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ht="18.75" customHeight="1">
      <c r="A957" s="106"/>
      <c r="B957" s="111"/>
      <c r="C957" s="112"/>
      <c r="D957" s="112"/>
      <c r="E957" s="99" t="str">
        <f t="shared" si="4"/>
        <v/>
      </c>
      <c r="F957" s="99" t="str">
        <f t="shared" si="5"/>
        <v/>
      </c>
      <c r="G957" s="99" t="str">
        <f t="shared" si="6"/>
        <v/>
      </c>
      <c r="H957" s="113"/>
      <c r="I957" s="113"/>
      <c r="J957" s="106"/>
      <c r="K957" s="99" t="str">
        <f>IF($J957="","",VLOOKUP($J957,'Bảng tổng hợp'!$C$11:$Q$20000,2,0))</f>
        <v/>
      </c>
      <c r="L957" s="101" t="str">
        <f>IF($J957="","",VLOOKUP($J957,'Bảng tổng hợp'!$C$11:$Q$20000,3,0))</f>
        <v/>
      </c>
      <c r="M957" s="114"/>
      <c r="N957" s="102">
        <f t="shared" si="3"/>
        <v>0</v>
      </c>
      <c r="O957" s="103"/>
      <c r="P957" s="104" t="str">
        <f>IF($J957="","",VLOOKUP($J957,'Bảng tổng hợp'!$C$11:$M$20000,10,0))</f>
        <v/>
      </c>
      <c r="Q957" s="105" t="str">
        <f>IF($J957="","",VLOOKUP($J957,'Bảng tổng hợp'!$C$11:$M$20000,11,0))</f>
        <v/>
      </c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ht="18.75" customHeight="1">
      <c r="A958" s="106"/>
      <c r="B958" s="111"/>
      <c r="C958" s="112"/>
      <c r="D958" s="112"/>
      <c r="E958" s="99" t="str">
        <f t="shared" si="4"/>
        <v/>
      </c>
      <c r="F958" s="99" t="str">
        <f t="shared" si="5"/>
        <v/>
      </c>
      <c r="G958" s="99" t="str">
        <f t="shared" si="6"/>
        <v/>
      </c>
      <c r="H958" s="113"/>
      <c r="I958" s="113"/>
      <c r="J958" s="106"/>
      <c r="K958" s="99" t="str">
        <f>IF($J958="","",VLOOKUP($J958,'Bảng tổng hợp'!$C$11:$Q$20000,2,0))</f>
        <v/>
      </c>
      <c r="L958" s="101" t="str">
        <f>IF($J958="","",VLOOKUP($J958,'Bảng tổng hợp'!$C$11:$Q$20000,3,0))</f>
        <v/>
      </c>
      <c r="M958" s="114"/>
      <c r="N958" s="102">
        <f t="shared" si="3"/>
        <v>0</v>
      </c>
      <c r="O958" s="103"/>
      <c r="P958" s="104" t="str">
        <f>IF($J958="","",VLOOKUP($J958,'Bảng tổng hợp'!$C$11:$M$20000,10,0))</f>
        <v/>
      </c>
      <c r="Q958" s="105" t="str">
        <f>IF($J958="","",VLOOKUP($J958,'Bảng tổng hợp'!$C$11:$M$20000,11,0))</f>
        <v/>
      </c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ht="18.75" customHeight="1">
      <c r="A959" s="106"/>
      <c r="B959" s="111"/>
      <c r="C959" s="112"/>
      <c r="D959" s="112"/>
      <c r="E959" s="99" t="str">
        <f t="shared" si="4"/>
        <v/>
      </c>
      <c r="F959" s="99" t="str">
        <f t="shared" si="5"/>
        <v/>
      </c>
      <c r="G959" s="99" t="str">
        <f t="shared" si="6"/>
        <v/>
      </c>
      <c r="H959" s="113"/>
      <c r="I959" s="113"/>
      <c r="J959" s="106"/>
      <c r="K959" s="99" t="str">
        <f>IF($J959="","",VLOOKUP($J959,'Bảng tổng hợp'!$C$11:$Q$20000,2,0))</f>
        <v/>
      </c>
      <c r="L959" s="101" t="str">
        <f>IF($J959="","",VLOOKUP($J959,'Bảng tổng hợp'!$C$11:$Q$20000,3,0))</f>
        <v/>
      </c>
      <c r="M959" s="114"/>
      <c r="N959" s="102">
        <f t="shared" si="3"/>
        <v>0</v>
      </c>
      <c r="O959" s="103"/>
      <c r="P959" s="104" t="str">
        <f>IF($J959="","",VLOOKUP($J959,'Bảng tổng hợp'!$C$11:$M$20000,10,0))</f>
        <v/>
      </c>
      <c r="Q959" s="105" t="str">
        <f>IF($J959="","",VLOOKUP($J959,'Bảng tổng hợp'!$C$11:$M$20000,11,0))</f>
        <v/>
      </c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ht="18.75" customHeight="1">
      <c r="A960" s="106"/>
      <c r="B960" s="111"/>
      <c r="C960" s="112"/>
      <c r="D960" s="112"/>
      <c r="E960" s="99" t="str">
        <f t="shared" si="4"/>
        <v/>
      </c>
      <c r="F960" s="99" t="str">
        <f t="shared" si="5"/>
        <v/>
      </c>
      <c r="G960" s="99" t="str">
        <f t="shared" si="6"/>
        <v/>
      </c>
      <c r="H960" s="113"/>
      <c r="I960" s="113"/>
      <c r="J960" s="106"/>
      <c r="K960" s="99" t="str">
        <f>IF($J960="","",VLOOKUP($J960,'Bảng tổng hợp'!$C$11:$Q$20000,2,0))</f>
        <v/>
      </c>
      <c r="L960" s="101" t="str">
        <f>IF($J960="","",VLOOKUP($J960,'Bảng tổng hợp'!$C$11:$Q$20000,3,0))</f>
        <v/>
      </c>
      <c r="M960" s="114"/>
      <c r="N960" s="102">
        <f t="shared" si="3"/>
        <v>0</v>
      </c>
      <c r="O960" s="103"/>
      <c r="P960" s="104" t="str">
        <f>IF($J960="","",VLOOKUP($J960,'Bảng tổng hợp'!$C$11:$M$20000,10,0))</f>
        <v/>
      </c>
      <c r="Q960" s="105" t="str">
        <f>IF($J960="","",VLOOKUP($J960,'Bảng tổng hợp'!$C$11:$M$20000,11,0))</f>
        <v/>
      </c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ht="18.75" customHeight="1">
      <c r="A961" s="106"/>
      <c r="B961" s="111"/>
      <c r="C961" s="112"/>
      <c r="D961" s="112"/>
      <c r="E961" s="99" t="str">
        <f t="shared" si="4"/>
        <v/>
      </c>
      <c r="F961" s="99" t="str">
        <f t="shared" si="5"/>
        <v/>
      </c>
      <c r="G961" s="99" t="str">
        <f t="shared" si="6"/>
        <v/>
      </c>
      <c r="H961" s="113"/>
      <c r="I961" s="113"/>
      <c r="J961" s="106"/>
      <c r="K961" s="99" t="str">
        <f>IF($J961="","",VLOOKUP($J961,'Bảng tổng hợp'!$C$11:$Q$20000,2,0))</f>
        <v/>
      </c>
      <c r="L961" s="101" t="str">
        <f>IF($J961="","",VLOOKUP($J961,'Bảng tổng hợp'!$C$11:$Q$20000,3,0))</f>
        <v/>
      </c>
      <c r="M961" s="114"/>
      <c r="N961" s="102">
        <f t="shared" si="3"/>
        <v>0</v>
      </c>
      <c r="O961" s="103"/>
      <c r="P961" s="104" t="str">
        <f>IF($J961="","",VLOOKUP($J961,'Bảng tổng hợp'!$C$11:$M$20000,10,0))</f>
        <v/>
      </c>
      <c r="Q961" s="105" t="str">
        <f>IF($J961="","",VLOOKUP($J961,'Bảng tổng hợp'!$C$11:$M$20000,11,0))</f>
        <v/>
      </c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ht="18.75" customHeight="1">
      <c r="A962" s="106"/>
      <c r="B962" s="111"/>
      <c r="C962" s="112"/>
      <c r="D962" s="112"/>
      <c r="E962" s="99" t="str">
        <f t="shared" si="4"/>
        <v/>
      </c>
      <c r="F962" s="99" t="str">
        <f t="shared" si="5"/>
        <v/>
      </c>
      <c r="G962" s="99" t="str">
        <f t="shared" si="6"/>
        <v/>
      </c>
      <c r="H962" s="113"/>
      <c r="I962" s="113"/>
      <c r="J962" s="106"/>
      <c r="K962" s="99" t="str">
        <f>IF($J962="","",VLOOKUP($J962,'Bảng tổng hợp'!$C$11:$Q$20000,2,0))</f>
        <v/>
      </c>
      <c r="L962" s="101" t="str">
        <f>IF($J962="","",VLOOKUP($J962,'Bảng tổng hợp'!$C$11:$Q$20000,3,0))</f>
        <v/>
      </c>
      <c r="M962" s="114"/>
      <c r="N962" s="102">
        <f t="shared" si="3"/>
        <v>0</v>
      </c>
      <c r="O962" s="103"/>
      <c r="P962" s="104" t="str">
        <f>IF($J962="","",VLOOKUP($J962,'Bảng tổng hợp'!$C$11:$M$20000,10,0))</f>
        <v/>
      </c>
      <c r="Q962" s="105" t="str">
        <f>IF($J962="","",VLOOKUP($J962,'Bảng tổng hợp'!$C$11:$M$20000,11,0))</f>
        <v/>
      </c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ht="18.75" customHeight="1">
      <c r="A963" s="106"/>
      <c r="B963" s="111"/>
      <c r="C963" s="112"/>
      <c r="D963" s="112"/>
      <c r="E963" s="99" t="str">
        <f t="shared" si="4"/>
        <v/>
      </c>
      <c r="F963" s="99" t="str">
        <f t="shared" si="5"/>
        <v/>
      </c>
      <c r="G963" s="99" t="str">
        <f t="shared" si="6"/>
        <v/>
      </c>
      <c r="H963" s="113"/>
      <c r="I963" s="113"/>
      <c r="J963" s="106"/>
      <c r="K963" s="99" t="str">
        <f>IF($J963="","",VLOOKUP($J963,'Bảng tổng hợp'!$C$11:$Q$20000,2,0))</f>
        <v/>
      </c>
      <c r="L963" s="101" t="str">
        <f>IF($J963="","",VLOOKUP($J963,'Bảng tổng hợp'!$C$11:$Q$20000,3,0))</f>
        <v/>
      </c>
      <c r="M963" s="114"/>
      <c r="N963" s="102">
        <f t="shared" si="3"/>
        <v>0</v>
      </c>
      <c r="O963" s="103"/>
      <c r="P963" s="104" t="str">
        <f>IF($J963="","",VLOOKUP($J963,'Bảng tổng hợp'!$C$11:$M$20000,10,0))</f>
        <v/>
      </c>
      <c r="Q963" s="105" t="str">
        <f>IF($J963="","",VLOOKUP($J963,'Bảng tổng hợp'!$C$11:$M$20000,11,0))</f>
        <v/>
      </c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ht="18.75" customHeight="1">
      <c r="A964" s="106"/>
      <c r="B964" s="111"/>
      <c r="C964" s="112"/>
      <c r="D964" s="112"/>
      <c r="E964" s="99" t="str">
        <f t="shared" si="4"/>
        <v/>
      </c>
      <c r="F964" s="99" t="str">
        <f t="shared" si="5"/>
        <v/>
      </c>
      <c r="G964" s="99" t="str">
        <f t="shared" si="6"/>
        <v/>
      </c>
      <c r="H964" s="113"/>
      <c r="I964" s="113"/>
      <c r="J964" s="106"/>
      <c r="K964" s="99" t="str">
        <f>IF($J964="","",VLOOKUP($J964,'Bảng tổng hợp'!$C$11:$Q$20000,2,0))</f>
        <v/>
      </c>
      <c r="L964" s="101" t="str">
        <f>IF($J964="","",VLOOKUP($J964,'Bảng tổng hợp'!$C$11:$Q$20000,3,0))</f>
        <v/>
      </c>
      <c r="M964" s="114"/>
      <c r="N964" s="102">
        <f t="shared" si="3"/>
        <v>0</v>
      </c>
      <c r="O964" s="103"/>
      <c r="P964" s="104" t="str">
        <f>IF($J964="","",VLOOKUP($J964,'Bảng tổng hợp'!$C$11:$M$20000,10,0))</f>
        <v/>
      </c>
      <c r="Q964" s="105" t="str">
        <f>IF($J964="","",VLOOKUP($J964,'Bảng tổng hợp'!$C$11:$M$20000,11,0))</f>
        <v/>
      </c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ht="18.75" customHeight="1">
      <c r="A965" s="106"/>
      <c r="B965" s="111"/>
      <c r="C965" s="112"/>
      <c r="D965" s="112"/>
      <c r="E965" s="99" t="str">
        <f t="shared" si="4"/>
        <v/>
      </c>
      <c r="F965" s="99" t="str">
        <f t="shared" si="5"/>
        <v/>
      </c>
      <c r="G965" s="99" t="str">
        <f t="shared" si="6"/>
        <v/>
      </c>
      <c r="H965" s="113"/>
      <c r="I965" s="113"/>
      <c r="J965" s="106"/>
      <c r="K965" s="99" t="str">
        <f>IF($J965="","",VLOOKUP($J965,'Bảng tổng hợp'!$C$11:$Q$20000,2,0))</f>
        <v/>
      </c>
      <c r="L965" s="101" t="str">
        <f>IF($J965="","",VLOOKUP($J965,'Bảng tổng hợp'!$C$11:$Q$20000,3,0))</f>
        <v/>
      </c>
      <c r="M965" s="114"/>
      <c r="N965" s="102">
        <f t="shared" si="3"/>
        <v>0</v>
      </c>
      <c r="O965" s="103"/>
      <c r="P965" s="104" t="str">
        <f>IF($J965="","",VLOOKUP($J965,'Bảng tổng hợp'!$C$11:$M$20000,10,0))</f>
        <v/>
      </c>
      <c r="Q965" s="105" t="str">
        <f>IF($J965="","",VLOOKUP($J965,'Bảng tổng hợp'!$C$11:$M$20000,11,0))</f>
        <v/>
      </c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ht="18.75" customHeight="1">
      <c r="A966" s="106"/>
      <c r="B966" s="111"/>
      <c r="C966" s="112"/>
      <c r="D966" s="112"/>
      <c r="E966" s="99" t="str">
        <f t="shared" si="4"/>
        <v/>
      </c>
      <c r="F966" s="99" t="str">
        <f t="shared" si="5"/>
        <v/>
      </c>
      <c r="G966" s="99" t="str">
        <f t="shared" si="6"/>
        <v/>
      </c>
      <c r="H966" s="113"/>
      <c r="I966" s="113"/>
      <c r="J966" s="106"/>
      <c r="K966" s="99" t="str">
        <f>IF($J966="","",VLOOKUP($J966,'Bảng tổng hợp'!$C$11:$Q$20000,2,0))</f>
        <v/>
      </c>
      <c r="L966" s="101" t="str">
        <f>IF($J966="","",VLOOKUP($J966,'Bảng tổng hợp'!$C$11:$Q$20000,3,0))</f>
        <v/>
      </c>
      <c r="M966" s="114"/>
      <c r="N966" s="102">
        <f t="shared" si="3"/>
        <v>0</v>
      </c>
      <c r="O966" s="103"/>
      <c r="P966" s="104" t="str">
        <f>IF($J966="","",VLOOKUP($J966,'Bảng tổng hợp'!$C$11:$M$20000,10,0))</f>
        <v/>
      </c>
      <c r="Q966" s="105" t="str">
        <f>IF($J966="","",VLOOKUP($J966,'Bảng tổng hợp'!$C$11:$M$20000,11,0))</f>
        <v/>
      </c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ht="18.75" customHeight="1">
      <c r="A967" s="106"/>
      <c r="B967" s="111"/>
      <c r="C967" s="112"/>
      <c r="D967" s="112"/>
      <c r="E967" s="99" t="str">
        <f t="shared" si="4"/>
        <v/>
      </c>
      <c r="F967" s="99" t="str">
        <f t="shared" si="5"/>
        <v/>
      </c>
      <c r="G967" s="99" t="str">
        <f t="shared" si="6"/>
        <v/>
      </c>
      <c r="H967" s="113"/>
      <c r="I967" s="113"/>
      <c r="J967" s="106"/>
      <c r="K967" s="99" t="str">
        <f>IF($J967="","",VLOOKUP($J967,'Bảng tổng hợp'!$C$11:$Q$20000,2,0))</f>
        <v/>
      </c>
      <c r="L967" s="101" t="str">
        <f>IF($J967="","",VLOOKUP($J967,'Bảng tổng hợp'!$C$11:$Q$20000,3,0))</f>
        <v/>
      </c>
      <c r="M967" s="114"/>
      <c r="N967" s="102">
        <f t="shared" si="3"/>
        <v>0</v>
      </c>
      <c r="O967" s="103"/>
      <c r="P967" s="104" t="str">
        <f>IF($J967="","",VLOOKUP($J967,'Bảng tổng hợp'!$C$11:$M$20000,10,0))</f>
        <v/>
      </c>
      <c r="Q967" s="105" t="str">
        <f>IF($J967="","",VLOOKUP($J967,'Bảng tổng hợp'!$C$11:$M$20000,11,0))</f>
        <v/>
      </c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ht="18.75" customHeight="1">
      <c r="A968" s="106"/>
      <c r="B968" s="111"/>
      <c r="C968" s="112"/>
      <c r="D968" s="112"/>
      <c r="E968" s="99" t="str">
        <f t="shared" si="4"/>
        <v/>
      </c>
      <c r="F968" s="99" t="str">
        <f t="shared" si="5"/>
        <v/>
      </c>
      <c r="G968" s="99" t="str">
        <f t="shared" si="6"/>
        <v/>
      </c>
      <c r="H968" s="113"/>
      <c r="I968" s="113"/>
      <c r="J968" s="106"/>
      <c r="K968" s="99" t="str">
        <f>IF($J968="","",VLOOKUP($J968,'Bảng tổng hợp'!$C$11:$Q$20000,2,0))</f>
        <v/>
      </c>
      <c r="L968" s="101" t="str">
        <f>IF($J968="","",VLOOKUP($J968,'Bảng tổng hợp'!$C$11:$Q$20000,3,0))</f>
        <v/>
      </c>
      <c r="M968" s="114"/>
      <c r="N968" s="102">
        <f t="shared" si="3"/>
        <v>0</v>
      </c>
      <c r="O968" s="103"/>
      <c r="P968" s="104" t="str">
        <f>IF($J968="","",VLOOKUP($J968,'Bảng tổng hợp'!$C$11:$M$20000,10,0))</f>
        <v/>
      </c>
      <c r="Q968" s="105" t="str">
        <f>IF($J968="","",VLOOKUP($J968,'Bảng tổng hợp'!$C$11:$M$20000,11,0))</f>
        <v/>
      </c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ht="18.75" customHeight="1">
      <c r="A969" s="106"/>
      <c r="B969" s="111"/>
      <c r="C969" s="112"/>
      <c r="D969" s="112"/>
      <c r="E969" s="99" t="str">
        <f t="shared" si="4"/>
        <v/>
      </c>
      <c r="F969" s="99" t="str">
        <f t="shared" si="5"/>
        <v/>
      </c>
      <c r="G969" s="99" t="str">
        <f t="shared" si="6"/>
        <v/>
      </c>
      <c r="H969" s="113"/>
      <c r="I969" s="113"/>
      <c r="J969" s="106"/>
      <c r="K969" s="99" t="str">
        <f>IF($J969="","",VLOOKUP($J969,'Bảng tổng hợp'!$C$11:$Q$20000,2,0))</f>
        <v/>
      </c>
      <c r="L969" s="101" t="str">
        <f>IF($J969="","",VLOOKUP($J969,'Bảng tổng hợp'!$C$11:$Q$20000,3,0))</f>
        <v/>
      </c>
      <c r="M969" s="114"/>
      <c r="N969" s="102">
        <f t="shared" si="3"/>
        <v>0</v>
      </c>
      <c r="O969" s="103"/>
      <c r="P969" s="104" t="str">
        <f>IF($J969="","",VLOOKUP($J969,'Bảng tổng hợp'!$C$11:$M$20000,10,0))</f>
        <v/>
      </c>
      <c r="Q969" s="105" t="str">
        <f>IF($J969="","",VLOOKUP($J969,'Bảng tổng hợp'!$C$11:$M$20000,11,0))</f>
        <v/>
      </c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ht="18.75" customHeight="1">
      <c r="A970" s="106"/>
      <c r="B970" s="111"/>
      <c r="C970" s="112"/>
      <c r="D970" s="112"/>
      <c r="E970" s="99" t="str">
        <f t="shared" si="4"/>
        <v/>
      </c>
      <c r="F970" s="99" t="str">
        <f t="shared" si="5"/>
        <v/>
      </c>
      <c r="G970" s="99" t="str">
        <f t="shared" si="6"/>
        <v/>
      </c>
      <c r="H970" s="113"/>
      <c r="I970" s="113"/>
      <c r="J970" s="106"/>
      <c r="K970" s="99" t="str">
        <f>IF($J970="","",VLOOKUP($J970,'Bảng tổng hợp'!$C$11:$Q$20000,2,0))</f>
        <v/>
      </c>
      <c r="L970" s="101" t="str">
        <f>IF($J970="","",VLOOKUP($J970,'Bảng tổng hợp'!$C$11:$Q$20000,3,0))</f>
        <v/>
      </c>
      <c r="M970" s="114"/>
      <c r="N970" s="102">
        <f t="shared" si="3"/>
        <v>0</v>
      </c>
      <c r="O970" s="103"/>
      <c r="P970" s="104" t="str">
        <f>IF($J970="","",VLOOKUP($J970,'Bảng tổng hợp'!$C$11:$M$20000,10,0))</f>
        <v/>
      </c>
      <c r="Q970" s="105" t="str">
        <f>IF($J970="","",VLOOKUP($J970,'Bảng tổng hợp'!$C$11:$M$20000,11,0))</f>
        <v/>
      </c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ht="18.75" customHeight="1">
      <c r="A971" s="106"/>
      <c r="B971" s="111"/>
      <c r="C971" s="112"/>
      <c r="D971" s="112"/>
      <c r="E971" s="99" t="str">
        <f t="shared" si="4"/>
        <v/>
      </c>
      <c r="F971" s="99" t="str">
        <f t="shared" si="5"/>
        <v/>
      </c>
      <c r="G971" s="99" t="str">
        <f t="shared" si="6"/>
        <v/>
      </c>
      <c r="H971" s="113"/>
      <c r="I971" s="113"/>
      <c r="J971" s="106"/>
      <c r="K971" s="99" t="str">
        <f>IF($J971="","",VLOOKUP($J971,'Bảng tổng hợp'!$C$11:$Q$20000,2,0))</f>
        <v/>
      </c>
      <c r="L971" s="101" t="str">
        <f>IF($J971="","",VLOOKUP($J971,'Bảng tổng hợp'!$C$11:$Q$20000,3,0))</f>
        <v/>
      </c>
      <c r="M971" s="114"/>
      <c r="N971" s="102">
        <f t="shared" si="3"/>
        <v>0</v>
      </c>
      <c r="O971" s="103"/>
      <c r="P971" s="104" t="str">
        <f>IF($J971="","",VLOOKUP($J971,'Bảng tổng hợp'!$C$11:$M$20000,10,0))</f>
        <v/>
      </c>
      <c r="Q971" s="105" t="str">
        <f>IF($J971="","",VLOOKUP($J971,'Bảng tổng hợp'!$C$11:$M$20000,11,0))</f>
        <v/>
      </c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ht="18.75" customHeight="1">
      <c r="A972" s="106"/>
      <c r="B972" s="111"/>
      <c r="C972" s="112"/>
      <c r="D972" s="112"/>
      <c r="E972" s="99" t="str">
        <f t="shared" si="4"/>
        <v/>
      </c>
      <c r="F972" s="99" t="str">
        <f t="shared" si="5"/>
        <v/>
      </c>
      <c r="G972" s="99" t="str">
        <f t="shared" si="6"/>
        <v/>
      </c>
      <c r="H972" s="113"/>
      <c r="I972" s="113"/>
      <c r="J972" s="106"/>
      <c r="K972" s="99" t="str">
        <f>IF($J972="","",VLOOKUP($J972,'Bảng tổng hợp'!$C$11:$Q$20000,2,0))</f>
        <v/>
      </c>
      <c r="L972" s="101" t="str">
        <f>IF($J972="","",VLOOKUP($J972,'Bảng tổng hợp'!$C$11:$Q$20000,3,0))</f>
        <v/>
      </c>
      <c r="M972" s="114"/>
      <c r="N972" s="102">
        <f t="shared" si="3"/>
        <v>0</v>
      </c>
      <c r="O972" s="103"/>
      <c r="P972" s="104" t="str">
        <f>IF($J972="","",VLOOKUP($J972,'Bảng tổng hợp'!$C$11:$M$20000,10,0))</f>
        <v/>
      </c>
      <c r="Q972" s="105" t="str">
        <f>IF($J972="","",VLOOKUP($J972,'Bảng tổng hợp'!$C$11:$M$20000,11,0))</f>
        <v/>
      </c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ht="18.75" customHeight="1">
      <c r="A973" s="106"/>
      <c r="B973" s="111"/>
      <c r="C973" s="112"/>
      <c r="D973" s="112"/>
      <c r="E973" s="99" t="str">
        <f t="shared" si="4"/>
        <v/>
      </c>
      <c r="F973" s="99" t="str">
        <f t="shared" si="5"/>
        <v/>
      </c>
      <c r="G973" s="99" t="str">
        <f t="shared" si="6"/>
        <v/>
      </c>
      <c r="H973" s="113"/>
      <c r="I973" s="113"/>
      <c r="J973" s="106"/>
      <c r="K973" s="99" t="str">
        <f>IF($J973="","",VLOOKUP($J973,'Bảng tổng hợp'!$C$11:$Q$20000,2,0))</f>
        <v/>
      </c>
      <c r="L973" s="101" t="str">
        <f>IF($J973="","",VLOOKUP($J973,'Bảng tổng hợp'!$C$11:$Q$20000,3,0))</f>
        <v/>
      </c>
      <c r="M973" s="114"/>
      <c r="N973" s="102">
        <f t="shared" si="3"/>
        <v>0</v>
      </c>
      <c r="O973" s="103"/>
      <c r="P973" s="104" t="str">
        <f>IF($J973="","",VLOOKUP($J973,'Bảng tổng hợp'!$C$11:$M$20000,10,0))</f>
        <v/>
      </c>
      <c r="Q973" s="105" t="str">
        <f>IF($J973="","",VLOOKUP($J973,'Bảng tổng hợp'!$C$11:$M$20000,11,0))</f>
        <v/>
      </c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ht="18.75" customHeight="1">
      <c r="A974" s="106"/>
      <c r="B974" s="111"/>
      <c r="C974" s="112"/>
      <c r="D974" s="112"/>
      <c r="E974" s="99" t="str">
        <f t="shared" si="4"/>
        <v/>
      </c>
      <c r="F974" s="99" t="str">
        <f t="shared" si="5"/>
        <v/>
      </c>
      <c r="G974" s="99" t="str">
        <f t="shared" si="6"/>
        <v/>
      </c>
      <c r="H974" s="113"/>
      <c r="I974" s="113"/>
      <c r="J974" s="106"/>
      <c r="K974" s="99" t="str">
        <f>IF($J974="","",VLOOKUP($J974,'Bảng tổng hợp'!$C$11:$Q$20000,2,0))</f>
        <v/>
      </c>
      <c r="L974" s="101" t="str">
        <f>IF($J974="","",VLOOKUP($J974,'Bảng tổng hợp'!$C$11:$Q$20000,3,0))</f>
        <v/>
      </c>
      <c r="M974" s="114"/>
      <c r="N974" s="102">
        <f t="shared" si="3"/>
        <v>0</v>
      </c>
      <c r="O974" s="103"/>
      <c r="P974" s="104" t="str">
        <f>IF($J974="","",VLOOKUP($J974,'Bảng tổng hợp'!$C$11:$M$20000,10,0))</f>
        <v/>
      </c>
      <c r="Q974" s="105" t="str">
        <f>IF($J974="","",VLOOKUP($J974,'Bảng tổng hợp'!$C$11:$M$20000,11,0))</f>
        <v/>
      </c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ht="18.75" customHeight="1">
      <c r="A975" s="106"/>
      <c r="B975" s="111"/>
      <c r="C975" s="112"/>
      <c r="D975" s="112"/>
      <c r="E975" s="99" t="str">
        <f t="shared" si="4"/>
        <v/>
      </c>
      <c r="F975" s="99" t="str">
        <f t="shared" si="5"/>
        <v/>
      </c>
      <c r="G975" s="99" t="str">
        <f t="shared" si="6"/>
        <v/>
      </c>
      <c r="H975" s="113"/>
      <c r="I975" s="113"/>
      <c r="J975" s="106"/>
      <c r="K975" s="99" t="str">
        <f>IF($J975="","",VLOOKUP($J975,'Bảng tổng hợp'!$C$11:$Q$20000,2,0))</f>
        <v/>
      </c>
      <c r="L975" s="101" t="str">
        <f>IF($J975="","",VLOOKUP($J975,'Bảng tổng hợp'!$C$11:$Q$20000,3,0))</f>
        <v/>
      </c>
      <c r="M975" s="114"/>
      <c r="N975" s="102">
        <f t="shared" si="3"/>
        <v>0</v>
      </c>
      <c r="O975" s="103"/>
      <c r="P975" s="104" t="str">
        <f>IF($J975="","",VLOOKUP($J975,'Bảng tổng hợp'!$C$11:$M$20000,10,0))</f>
        <v/>
      </c>
      <c r="Q975" s="105" t="str">
        <f>IF($J975="","",VLOOKUP($J975,'Bảng tổng hợp'!$C$11:$M$20000,11,0))</f>
        <v/>
      </c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ht="18.75" customHeight="1">
      <c r="A976" s="106"/>
      <c r="B976" s="111"/>
      <c r="C976" s="112"/>
      <c r="D976" s="112"/>
      <c r="E976" s="99" t="str">
        <f t="shared" si="4"/>
        <v/>
      </c>
      <c r="F976" s="99" t="str">
        <f t="shared" si="5"/>
        <v/>
      </c>
      <c r="G976" s="99" t="str">
        <f t="shared" si="6"/>
        <v/>
      </c>
      <c r="H976" s="113"/>
      <c r="I976" s="113"/>
      <c r="J976" s="106"/>
      <c r="K976" s="99" t="str">
        <f>IF($J976="","",VLOOKUP($J976,'Bảng tổng hợp'!$C$11:$Q$20000,2,0))</f>
        <v/>
      </c>
      <c r="L976" s="101" t="str">
        <f>IF($J976="","",VLOOKUP($J976,'Bảng tổng hợp'!$C$11:$Q$20000,3,0))</f>
        <v/>
      </c>
      <c r="M976" s="114"/>
      <c r="N976" s="102">
        <f t="shared" si="3"/>
        <v>0</v>
      </c>
      <c r="O976" s="103"/>
      <c r="P976" s="104" t="str">
        <f>IF($J976="","",VLOOKUP($J976,'Bảng tổng hợp'!$C$11:$M$20000,10,0))</f>
        <v/>
      </c>
      <c r="Q976" s="105" t="str">
        <f>IF($J976="","",VLOOKUP($J976,'Bảng tổng hợp'!$C$11:$M$20000,11,0))</f>
        <v/>
      </c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ht="18.75" customHeight="1">
      <c r="A977" s="106"/>
      <c r="B977" s="111"/>
      <c r="C977" s="112"/>
      <c r="D977" s="112"/>
      <c r="E977" s="99" t="str">
        <f t="shared" si="4"/>
        <v/>
      </c>
      <c r="F977" s="99" t="str">
        <f t="shared" si="5"/>
        <v/>
      </c>
      <c r="G977" s="99" t="str">
        <f t="shared" si="6"/>
        <v/>
      </c>
      <c r="H977" s="113"/>
      <c r="I977" s="113"/>
      <c r="J977" s="106"/>
      <c r="K977" s="99" t="str">
        <f>IF($J977="","",VLOOKUP($J977,'Bảng tổng hợp'!$C$11:$Q$20000,2,0))</f>
        <v/>
      </c>
      <c r="L977" s="101" t="str">
        <f>IF($J977="","",VLOOKUP($J977,'Bảng tổng hợp'!$C$11:$Q$20000,3,0))</f>
        <v/>
      </c>
      <c r="M977" s="114"/>
      <c r="N977" s="102">
        <f t="shared" si="3"/>
        <v>0</v>
      </c>
      <c r="O977" s="103"/>
      <c r="P977" s="104" t="str">
        <f>IF($J977="","",VLOOKUP($J977,'Bảng tổng hợp'!$C$11:$M$20000,10,0))</f>
        <v/>
      </c>
      <c r="Q977" s="105" t="str">
        <f>IF($J977="","",VLOOKUP($J977,'Bảng tổng hợp'!$C$11:$M$20000,11,0))</f>
        <v/>
      </c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ht="18.75" customHeight="1">
      <c r="A978" s="106"/>
      <c r="B978" s="111"/>
      <c r="C978" s="112"/>
      <c r="D978" s="112"/>
      <c r="E978" s="99" t="str">
        <f t="shared" si="4"/>
        <v/>
      </c>
      <c r="F978" s="99" t="str">
        <f t="shared" si="5"/>
        <v/>
      </c>
      <c r="G978" s="99" t="str">
        <f t="shared" si="6"/>
        <v/>
      </c>
      <c r="H978" s="113"/>
      <c r="I978" s="113"/>
      <c r="J978" s="106"/>
      <c r="K978" s="99" t="str">
        <f>IF($J978="","",VLOOKUP($J978,'Bảng tổng hợp'!$C$11:$Q$20000,2,0))</f>
        <v/>
      </c>
      <c r="L978" s="101" t="str">
        <f>IF($J978="","",VLOOKUP($J978,'Bảng tổng hợp'!$C$11:$Q$20000,3,0))</f>
        <v/>
      </c>
      <c r="M978" s="114"/>
      <c r="N978" s="102">
        <f t="shared" si="3"/>
        <v>0</v>
      </c>
      <c r="O978" s="103"/>
      <c r="P978" s="104" t="str">
        <f>IF($J978="","",VLOOKUP($J978,'Bảng tổng hợp'!$C$11:$M$20000,10,0))</f>
        <v/>
      </c>
      <c r="Q978" s="105" t="str">
        <f>IF($J978="","",VLOOKUP($J978,'Bảng tổng hợp'!$C$11:$M$20000,11,0))</f>
        <v/>
      </c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ht="18.75" customHeight="1">
      <c r="A979" s="106"/>
      <c r="B979" s="111"/>
      <c r="C979" s="112"/>
      <c r="D979" s="112"/>
      <c r="E979" s="99" t="str">
        <f t="shared" si="4"/>
        <v/>
      </c>
      <c r="F979" s="99" t="str">
        <f t="shared" si="5"/>
        <v/>
      </c>
      <c r="G979" s="99" t="str">
        <f t="shared" si="6"/>
        <v/>
      </c>
      <c r="H979" s="113"/>
      <c r="I979" s="113"/>
      <c r="J979" s="106"/>
      <c r="K979" s="99" t="str">
        <f>IF($J979="","",VLOOKUP($J979,'Bảng tổng hợp'!$C$11:$Q$20000,2,0))</f>
        <v/>
      </c>
      <c r="L979" s="101" t="str">
        <f>IF($J979="","",VLOOKUP($J979,'Bảng tổng hợp'!$C$11:$Q$20000,3,0))</f>
        <v/>
      </c>
      <c r="M979" s="114"/>
      <c r="N979" s="102">
        <f t="shared" si="3"/>
        <v>0</v>
      </c>
      <c r="O979" s="103"/>
      <c r="P979" s="104" t="str">
        <f>IF($J979="","",VLOOKUP($J979,'Bảng tổng hợp'!$C$11:$M$20000,10,0))</f>
        <v/>
      </c>
      <c r="Q979" s="105" t="str">
        <f>IF($J979="","",VLOOKUP($J979,'Bảng tổng hợp'!$C$11:$M$20000,11,0))</f>
        <v/>
      </c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ht="18.75" customHeight="1">
      <c r="A980" s="106"/>
      <c r="B980" s="111"/>
      <c r="C980" s="112"/>
      <c r="D980" s="112"/>
      <c r="E980" s="99" t="str">
        <f t="shared" si="4"/>
        <v/>
      </c>
      <c r="F980" s="99" t="str">
        <f t="shared" si="5"/>
        <v/>
      </c>
      <c r="G980" s="99" t="str">
        <f t="shared" si="6"/>
        <v/>
      </c>
      <c r="H980" s="113"/>
      <c r="I980" s="113"/>
      <c r="J980" s="106"/>
      <c r="K980" s="99" t="str">
        <f>IF($J980="","",VLOOKUP($J980,'Bảng tổng hợp'!$C$11:$Q$20000,2,0))</f>
        <v/>
      </c>
      <c r="L980" s="101" t="str">
        <f>IF($J980="","",VLOOKUP($J980,'Bảng tổng hợp'!$C$11:$Q$20000,3,0))</f>
        <v/>
      </c>
      <c r="M980" s="114"/>
      <c r="N980" s="102">
        <f t="shared" si="3"/>
        <v>0</v>
      </c>
      <c r="O980" s="103"/>
      <c r="P980" s="104" t="str">
        <f>IF($J980="","",VLOOKUP($J980,'Bảng tổng hợp'!$C$11:$M$20000,10,0))</f>
        <v/>
      </c>
      <c r="Q980" s="105" t="str">
        <f>IF($J980="","",VLOOKUP($J980,'Bảng tổng hợp'!$C$11:$M$20000,11,0))</f>
        <v/>
      </c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ht="18.75" customHeight="1">
      <c r="A981" s="106"/>
      <c r="B981" s="111"/>
      <c r="C981" s="112"/>
      <c r="D981" s="112"/>
      <c r="E981" s="99" t="str">
        <f t="shared" si="4"/>
        <v/>
      </c>
      <c r="F981" s="99" t="str">
        <f t="shared" si="5"/>
        <v/>
      </c>
      <c r="G981" s="99" t="str">
        <f t="shared" si="6"/>
        <v/>
      </c>
      <c r="H981" s="113"/>
      <c r="I981" s="113"/>
      <c r="J981" s="106"/>
      <c r="K981" s="99" t="str">
        <f>IF($J981="","",VLOOKUP($J981,'Bảng tổng hợp'!$C$11:$Q$20000,2,0))</f>
        <v/>
      </c>
      <c r="L981" s="101" t="str">
        <f>IF($J981="","",VLOOKUP($J981,'Bảng tổng hợp'!$C$11:$Q$20000,3,0))</f>
        <v/>
      </c>
      <c r="M981" s="114"/>
      <c r="N981" s="102">
        <f t="shared" si="3"/>
        <v>0</v>
      </c>
      <c r="O981" s="103"/>
      <c r="P981" s="104" t="str">
        <f>IF($J981="","",VLOOKUP($J981,'Bảng tổng hợp'!$C$11:$M$20000,10,0))</f>
        <v/>
      </c>
      <c r="Q981" s="105" t="str">
        <f>IF($J981="","",VLOOKUP($J981,'Bảng tổng hợp'!$C$11:$M$20000,11,0))</f>
        <v/>
      </c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ht="18.75" customHeight="1">
      <c r="A982" s="106"/>
      <c r="B982" s="111"/>
      <c r="C982" s="112"/>
      <c r="D982" s="112"/>
      <c r="E982" s="99" t="str">
        <f t="shared" si="4"/>
        <v/>
      </c>
      <c r="F982" s="99" t="str">
        <f t="shared" si="5"/>
        <v/>
      </c>
      <c r="G982" s="99" t="str">
        <f t="shared" si="6"/>
        <v/>
      </c>
      <c r="H982" s="113"/>
      <c r="I982" s="113"/>
      <c r="J982" s="106"/>
      <c r="K982" s="99" t="str">
        <f>IF($J982="","",VLOOKUP($J982,'Bảng tổng hợp'!$C$11:$Q$20000,2,0))</f>
        <v/>
      </c>
      <c r="L982" s="101" t="str">
        <f>IF($J982="","",VLOOKUP($J982,'Bảng tổng hợp'!$C$11:$Q$20000,3,0))</f>
        <v/>
      </c>
      <c r="M982" s="114"/>
      <c r="N982" s="102">
        <f t="shared" si="3"/>
        <v>0</v>
      </c>
      <c r="O982" s="103"/>
      <c r="P982" s="104" t="str">
        <f>IF($J982="","",VLOOKUP($J982,'Bảng tổng hợp'!$C$11:$M$20000,10,0))</f>
        <v/>
      </c>
      <c r="Q982" s="105" t="str">
        <f>IF($J982="","",VLOOKUP($J982,'Bảng tổng hợp'!$C$11:$M$20000,11,0))</f>
        <v/>
      </c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ht="18.75" customHeight="1">
      <c r="A983" s="106"/>
      <c r="B983" s="111"/>
      <c r="C983" s="112"/>
      <c r="D983" s="112"/>
      <c r="E983" s="99" t="str">
        <f t="shared" si="4"/>
        <v/>
      </c>
      <c r="F983" s="99" t="str">
        <f t="shared" si="5"/>
        <v/>
      </c>
      <c r="G983" s="99" t="str">
        <f t="shared" si="6"/>
        <v/>
      </c>
      <c r="H983" s="113"/>
      <c r="I983" s="113"/>
      <c r="J983" s="106"/>
      <c r="K983" s="99" t="str">
        <f>IF($J983="","",VLOOKUP($J983,'Bảng tổng hợp'!$C$11:$Q$20000,2,0))</f>
        <v/>
      </c>
      <c r="L983" s="101" t="str">
        <f>IF($J983="","",VLOOKUP($J983,'Bảng tổng hợp'!$C$11:$Q$20000,3,0))</f>
        <v/>
      </c>
      <c r="M983" s="114"/>
      <c r="N983" s="102">
        <f t="shared" si="3"/>
        <v>0</v>
      </c>
      <c r="O983" s="103"/>
      <c r="P983" s="104" t="str">
        <f>IF($J983="","",VLOOKUP($J983,'Bảng tổng hợp'!$C$11:$M$20000,10,0))</f>
        <v/>
      </c>
      <c r="Q983" s="105" t="str">
        <f>IF($J983="","",VLOOKUP($J983,'Bảng tổng hợp'!$C$11:$M$20000,11,0))</f>
        <v/>
      </c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ht="18.75" customHeight="1">
      <c r="A984" s="106"/>
      <c r="B984" s="111"/>
      <c r="C984" s="112"/>
      <c r="D984" s="112"/>
      <c r="E984" s="99" t="str">
        <f t="shared" si="4"/>
        <v/>
      </c>
      <c r="F984" s="99" t="str">
        <f t="shared" si="5"/>
        <v/>
      </c>
      <c r="G984" s="99" t="str">
        <f t="shared" si="6"/>
        <v/>
      </c>
      <c r="H984" s="113"/>
      <c r="I984" s="113"/>
      <c r="J984" s="106"/>
      <c r="K984" s="99" t="str">
        <f>IF($J984="","",VLOOKUP($J984,'Bảng tổng hợp'!$C$11:$Q$20000,2,0))</f>
        <v/>
      </c>
      <c r="L984" s="101" t="str">
        <f>IF($J984="","",VLOOKUP($J984,'Bảng tổng hợp'!$C$11:$Q$20000,3,0))</f>
        <v/>
      </c>
      <c r="M984" s="114"/>
      <c r="N984" s="102">
        <f t="shared" si="3"/>
        <v>0</v>
      </c>
      <c r="O984" s="103"/>
      <c r="P984" s="104" t="str">
        <f>IF($J984="","",VLOOKUP($J984,'Bảng tổng hợp'!$C$11:$M$20000,10,0))</f>
        <v/>
      </c>
      <c r="Q984" s="105" t="str">
        <f>IF($J984="","",VLOOKUP($J984,'Bảng tổng hợp'!$C$11:$M$20000,11,0))</f>
        <v/>
      </c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ht="18.75" customHeight="1">
      <c r="A985" s="106"/>
      <c r="B985" s="111"/>
      <c r="C985" s="112"/>
      <c r="D985" s="112"/>
      <c r="E985" s="99" t="str">
        <f t="shared" si="4"/>
        <v/>
      </c>
      <c r="F985" s="99" t="str">
        <f t="shared" si="5"/>
        <v/>
      </c>
      <c r="G985" s="99" t="str">
        <f t="shared" si="6"/>
        <v/>
      </c>
      <c r="H985" s="113"/>
      <c r="I985" s="113"/>
      <c r="J985" s="106"/>
      <c r="K985" s="99" t="str">
        <f>IF($J985="","",VLOOKUP($J985,'Bảng tổng hợp'!$C$11:$Q$20000,2,0))</f>
        <v/>
      </c>
      <c r="L985" s="101" t="str">
        <f>IF($J985="","",VLOOKUP($J985,'Bảng tổng hợp'!$C$11:$Q$20000,3,0))</f>
        <v/>
      </c>
      <c r="M985" s="114"/>
      <c r="N985" s="102">
        <f t="shared" si="3"/>
        <v>0</v>
      </c>
      <c r="O985" s="103"/>
      <c r="P985" s="104" t="str">
        <f>IF($J985="","",VLOOKUP($J985,'Bảng tổng hợp'!$C$11:$M$20000,10,0))</f>
        <v/>
      </c>
      <c r="Q985" s="105" t="str">
        <f>IF($J985="","",VLOOKUP($J985,'Bảng tổng hợp'!$C$11:$M$20000,11,0))</f>
        <v/>
      </c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ht="18.75" customHeight="1">
      <c r="A986" s="106"/>
      <c r="B986" s="111"/>
      <c r="C986" s="112"/>
      <c r="D986" s="112"/>
      <c r="E986" s="99" t="str">
        <f t="shared" si="4"/>
        <v/>
      </c>
      <c r="F986" s="99" t="str">
        <f t="shared" si="5"/>
        <v/>
      </c>
      <c r="G986" s="99" t="str">
        <f t="shared" si="6"/>
        <v/>
      </c>
      <c r="H986" s="113"/>
      <c r="I986" s="113"/>
      <c r="J986" s="106"/>
      <c r="K986" s="99" t="str">
        <f>IF($J986="","",VLOOKUP($J986,'Bảng tổng hợp'!$C$11:$Q$20000,2,0))</f>
        <v/>
      </c>
      <c r="L986" s="101" t="str">
        <f>IF($J986="","",VLOOKUP($J986,'Bảng tổng hợp'!$C$11:$Q$20000,3,0))</f>
        <v/>
      </c>
      <c r="M986" s="114"/>
      <c r="N986" s="102">
        <f t="shared" si="3"/>
        <v>0</v>
      </c>
      <c r="O986" s="103"/>
      <c r="P986" s="104" t="str">
        <f>IF($J986="","",VLOOKUP($J986,'Bảng tổng hợp'!$C$11:$M$20000,10,0))</f>
        <v/>
      </c>
      <c r="Q986" s="105" t="str">
        <f>IF($J986="","",VLOOKUP($J986,'Bảng tổng hợp'!$C$11:$M$20000,11,0))</f>
        <v/>
      </c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ht="18.75" customHeight="1">
      <c r="A987" s="106"/>
      <c r="B987" s="111"/>
      <c r="C987" s="112"/>
      <c r="D987" s="112"/>
      <c r="E987" s="99" t="str">
        <f t="shared" si="4"/>
        <v/>
      </c>
      <c r="F987" s="99" t="str">
        <f t="shared" si="5"/>
        <v/>
      </c>
      <c r="G987" s="99" t="str">
        <f t="shared" si="6"/>
        <v/>
      </c>
      <c r="H987" s="113"/>
      <c r="I987" s="113"/>
      <c r="J987" s="106"/>
      <c r="K987" s="99" t="str">
        <f>IF($J987="","",VLOOKUP($J987,'Bảng tổng hợp'!$C$11:$Q$20000,2,0))</f>
        <v/>
      </c>
      <c r="L987" s="101" t="str">
        <f>IF($J987="","",VLOOKUP($J987,'Bảng tổng hợp'!$C$11:$Q$20000,3,0))</f>
        <v/>
      </c>
      <c r="M987" s="114"/>
      <c r="N987" s="102">
        <f t="shared" si="3"/>
        <v>0</v>
      </c>
      <c r="O987" s="103"/>
      <c r="P987" s="104" t="str">
        <f>IF($J987="","",VLOOKUP($J987,'Bảng tổng hợp'!$C$11:$M$20000,10,0))</f>
        <v/>
      </c>
      <c r="Q987" s="105" t="str">
        <f>IF($J987="","",VLOOKUP($J987,'Bảng tổng hợp'!$C$11:$M$20000,11,0))</f>
        <v/>
      </c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ht="18.75" customHeight="1">
      <c r="A988" s="106"/>
      <c r="B988" s="111"/>
      <c r="C988" s="112"/>
      <c r="D988" s="112"/>
      <c r="E988" s="99" t="str">
        <f t="shared" si="4"/>
        <v/>
      </c>
      <c r="F988" s="99" t="str">
        <f t="shared" si="5"/>
        <v/>
      </c>
      <c r="G988" s="99" t="str">
        <f t="shared" si="6"/>
        <v/>
      </c>
      <c r="H988" s="113"/>
      <c r="I988" s="113"/>
      <c r="J988" s="106"/>
      <c r="K988" s="99" t="str">
        <f>IF($J988="","",VLOOKUP($J988,'Bảng tổng hợp'!$C$11:$Q$20000,2,0))</f>
        <v/>
      </c>
      <c r="L988" s="101" t="str">
        <f>IF($J988="","",VLOOKUP($J988,'Bảng tổng hợp'!$C$11:$Q$20000,3,0))</f>
        <v/>
      </c>
      <c r="M988" s="114"/>
      <c r="N988" s="102">
        <f t="shared" si="3"/>
        <v>0</v>
      </c>
      <c r="O988" s="103"/>
      <c r="P988" s="104" t="str">
        <f>IF($J988="","",VLOOKUP($J988,'Bảng tổng hợp'!$C$11:$M$20000,10,0))</f>
        <v/>
      </c>
      <c r="Q988" s="105" t="str">
        <f>IF($J988="","",VLOOKUP($J988,'Bảng tổng hợp'!$C$11:$M$20000,11,0))</f>
        <v/>
      </c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ht="18.75" customHeight="1">
      <c r="A989" s="106"/>
      <c r="B989" s="111"/>
      <c r="C989" s="112"/>
      <c r="D989" s="112"/>
      <c r="E989" s="99" t="str">
        <f t="shared" si="4"/>
        <v/>
      </c>
      <c r="F989" s="99" t="str">
        <f t="shared" si="5"/>
        <v/>
      </c>
      <c r="G989" s="99" t="str">
        <f t="shared" si="6"/>
        <v/>
      </c>
      <c r="H989" s="113"/>
      <c r="I989" s="113"/>
      <c r="J989" s="106"/>
      <c r="K989" s="99" t="str">
        <f>IF($J989="","",VLOOKUP($J989,'Bảng tổng hợp'!$C$11:$Q$20000,2,0))</f>
        <v/>
      </c>
      <c r="L989" s="101" t="str">
        <f>IF($J989="","",VLOOKUP($J989,'Bảng tổng hợp'!$C$11:$Q$20000,3,0))</f>
        <v/>
      </c>
      <c r="M989" s="114"/>
      <c r="N989" s="102">
        <f t="shared" si="3"/>
        <v>0</v>
      </c>
      <c r="O989" s="103"/>
      <c r="P989" s="104" t="str">
        <f>IF($J989="","",VLOOKUP($J989,'Bảng tổng hợp'!$C$11:$M$20000,10,0))</f>
        <v/>
      </c>
      <c r="Q989" s="105" t="str">
        <f>IF($J989="","",VLOOKUP($J989,'Bảng tổng hợp'!$C$11:$M$20000,11,0))</f>
        <v/>
      </c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ht="18.75" customHeight="1">
      <c r="A990" s="106"/>
      <c r="B990" s="111"/>
      <c r="C990" s="112"/>
      <c r="D990" s="112"/>
      <c r="E990" s="99" t="str">
        <f t="shared" si="4"/>
        <v/>
      </c>
      <c r="F990" s="99" t="str">
        <f t="shared" si="5"/>
        <v/>
      </c>
      <c r="G990" s="99" t="str">
        <f t="shared" si="6"/>
        <v/>
      </c>
      <c r="H990" s="113"/>
      <c r="I990" s="113"/>
      <c r="J990" s="106"/>
      <c r="K990" s="99" t="str">
        <f>IF($J990="","",VLOOKUP($J990,'Bảng tổng hợp'!$C$11:$Q$20000,2,0))</f>
        <v/>
      </c>
      <c r="L990" s="101" t="str">
        <f>IF($J990="","",VLOOKUP($J990,'Bảng tổng hợp'!$C$11:$Q$20000,3,0))</f>
        <v/>
      </c>
      <c r="M990" s="114"/>
      <c r="N990" s="102">
        <f t="shared" si="3"/>
        <v>0</v>
      </c>
      <c r="O990" s="103"/>
      <c r="P990" s="104" t="str">
        <f>IF($J990="","",VLOOKUP($J990,'Bảng tổng hợp'!$C$11:$M$20000,10,0))</f>
        <v/>
      </c>
      <c r="Q990" s="105" t="str">
        <f>IF($J990="","",VLOOKUP($J990,'Bảng tổng hợp'!$C$11:$M$20000,11,0))</f>
        <v/>
      </c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ht="18.75" customHeight="1">
      <c r="A991" s="106"/>
      <c r="B991" s="111"/>
      <c r="C991" s="112"/>
      <c r="D991" s="112"/>
      <c r="E991" s="99" t="str">
        <f t="shared" si="4"/>
        <v/>
      </c>
      <c r="F991" s="99" t="str">
        <f t="shared" si="5"/>
        <v/>
      </c>
      <c r="G991" s="99" t="str">
        <f t="shared" si="6"/>
        <v/>
      </c>
      <c r="H991" s="113"/>
      <c r="I991" s="113"/>
      <c r="J991" s="106"/>
      <c r="K991" s="99" t="str">
        <f>IF($J991="","",VLOOKUP($J991,'Bảng tổng hợp'!$C$11:$Q$20000,2,0))</f>
        <v/>
      </c>
      <c r="L991" s="101" t="str">
        <f>IF($J991="","",VLOOKUP($J991,'Bảng tổng hợp'!$C$11:$Q$20000,3,0))</f>
        <v/>
      </c>
      <c r="M991" s="114"/>
      <c r="N991" s="102">
        <f t="shared" si="3"/>
        <v>0</v>
      </c>
      <c r="O991" s="103"/>
      <c r="P991" s="104" t="str">
        <f>IF($J991="","",VLOOKUP($J991,'Bảng tổng hợp'!$C$11:$M$20000,10,0))</f>
        <v/>
      </c>
      <c r="Q991" s="105" t="str">
        <f>IF($J991="","",VLOOKUP($J991,'Bảng tổng hợp'!$C$11:$M$20000,11,0))</f>
        <v/>
      </c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ht="18.75" customHeight="1">
      <c r="A992" s="106"/>
      <c r="B992" s="111"/>
      <c r="C992" s="112"/>
      <c r="D992" s="112"/>
      <c r="E992" s="99" t="str">
        <f t="shared" si="4"/>
        <v/>
      </c>
      <c r="F992" s="99" t="str">
        <f t="shared" si="5"/>
        <v/>
      </c>
      <c r="G992" s="99" t="str">
        <f t="shared" si="6"/>
        <v/>
      </c>
      <c r="H992" s="113"/>
      <c r="I992" s="113"/>
      <c r="J992" s="106"/>
      <c r="K992" s="99" t="str">
        <f>IF($J992="","",VLOOKUP($J992,'Bảng tổng hợp'!$C$11:$Q$20000,2,0))</f>
        <v/>
      </c>
      <c r="L992" s="101" t="str">
        <f>IF($J992="","",VLOOKUP($J992,'Bảng tổng hợp'!$C$11:$Q$20000,3,0))</f>
        <v/>
      </c>
      <c r="M992" s="114"/>
      <c r="N992" s="102">
        <f t="shared" si="3"/>
        <v>0</v>
      </c>
      <c r="O992" s="103"/>
      <c r="P992" s="104" t="str">
        <f>IF($J992="","",VLOOKUP($J992,'Bảng tổng hợp'!$C$11:$M$20000,10,0))</f>
        <v/>
      </c>
      <c r="Q992" s="105" t="str">
        <f>IF($J992="","",VLOOKUP($J992,'Bảng tổng hợp'!$C$11:$M$20000,11,0))</f>
        <v/>
      </c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ht="18.75" customHeight="1">
      <c r="A993" s="106"/>
      <c r="B993" s="111"/>
      <c r="C993" s="112"/>
      <c r="D993" s="112"/>
      <c r="E993" s="99" t="str">
        <f t="shared" si="4"/>
        <v/>
      </c>
      <c r="F993" s="99" t="str">
        <f t="shared" si="5"/>
        <v/>
      </c>
      <c r="G993" s="99" t="str">
        <f t="shared" si="6"/>
        <v/>
      </c>
      <c r="H993" s="113"/>
      <c r="I993" s="113"/>
      <c r="J993" s="106"/>
      <c r="K993" s="99" t="str">
        <f>IF($J993="","",VLOOKUP($J993,'Bảng tổng hợp'!$C$11:$Q$20000,2,0))</f>
        <v/>
      </c>
      <c r="L993" s="101" t="str">
        <f>IF($J993="","",VLOOKUP($J993,'Bảng tổng hợp'!$C$11:$Q$20000,3,0))</f>
        <v/>
      </c>
      <c r="M993" s="114"/>
      <c r="N993" s="102">
        <f t="shared" si="3"/>
        <v>0</v>
      </c>
      <c r="O993" s="103"/>
      <c r="P993" s="104" t="str">
        <f>IF($J993="","",VLOOKUP($J993,'Bảng tổng hợp'!$C$11:$M$20000,10,0))</f>
        <v/>
      </c>
      <c r="Q993" s="105" t="str">
        <f>IF($J993="","",VLOOKUP($J993,'Bảng tổng hợp'!$C$11:$M$20000,11,0))</f>
        <v/>
      </c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ht="18.75" customHeight="1">
      <c r="A994" s="106"/>
      <c r="B994" s="111"/>
      <c r="C994" s="112"/>
      <c r="D994" s="112"/>
      <c r="E994" s="99" t="str">
        <f t="shared" si="4"/>
        <v/>
      </c>
      <c r="F994" s="99" t="str">
        <f t="shared" si="5"/>
        <v/>
      </c>
      <c r="G994" s="99" t="str">
        <f t="shared" si="6"/>
        <v/>
      </c>
      <c r="H994" s="113"/>
      <c r="I994" s="113"/>
      <c r="J994" s="106"/>
      <c r="K994" s="99" t="str">
        <f>IF($J994="","",VLOOKUP($J994,'Bảng tổng hợp'!$C$11:$Q$20000,2,0))</f>
        <v/>
      </c>
      <c r="L994" s="101" t="str">
        <f>IF($J994="","",VLOOKUP($J994,'Bảng tổng hợp'!$C$11:$Q$20000,3,0))</f>
        <v/>
      </c>
      <c r="M994" s="114"/>
      <c r="N994" s="102">
        <f t="shared" si="3"/>
        <v>0</v>
      </c>
      <c r="O994" s="103"/>
      <c r="P994" s="104" t="str">
        <f>IF($J994="","",VLOOKUP($J994,'Bảng tổng hợp'!$C$11:$M$20000,10,0))</f>
        <v/>
      </c>
      <c r="Q994" s="105" t="str">
        <f>IF($J994="","",VLOOKUP($J994,'Bảng tổng hợp'!$C$11:$M$20000,11,0))</f>
        <v/>
      </c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ht="18.75" customHeight="1">
      <c r="A995" s="106"/>
      <c r="B995" s="111"/>
      <c r="C995" s="112"/>
      <c r="D995" s="112"/>
      <c r="E995" s="99" t="str">
        <f t="shared" si="4"/>
        <v/>
      </c>
      <c r="F995" s="99" t="str">
        <f t="shared" si="5"/>
        <v/>
      </c>
      <c r="G995" s="99" t="str">
        <f t="shared" si="6"/>
        <v/>
      </c>
      <c r="H995" s="113"/>
      <c r="I995" s="113"/>
      <c r="J995" s="106"/>
      <c r="K995" s="99" t="str">
        <f>IF($J995="","",VLOOKUP($J995,'Bảng tổng hợp'!$C$11:$Q$20000,2,0))</f>
        <v/>
      </c>
      <c r="L995" s="101" t="str">
        <f>IF($J995="","",VLOOKUP($J995,'Bảng tổng hợp'!$C$11:$Q$20000,3,0))</f>
        <v/>
      </c>
      <c r="M995" s="114"/>
      <c r="N995" s="102">
        <f t="shared" si="3"/>
        <v>0</v>
      </c>
      <c r="O995" s="103"/>
      <c r="P995" s="104" t="str">
        <f>IF($J995="","",VLOOKUP($J995,'Bảng tổng hợp'!$C$11:$M$20000,10,0))</f>
        <v/>
      </c>
      <c r="Q995" s="105" t="str">
        <f>IF($J995="","",VLOOKUP($J995,'Bảng tổng hợp'!$C$11:$M$20000,11,0))</f>
        <v/>
      </c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ht="18.75" customHeight="1">
      <c r="A996" s="106"/>
      <c r="B996" s="111"/>
      <c r="C996" s="112"/>
      <c r="D996" s="112"/>
      <c r="E996" s="99" t="str">
        <f t="shared" si="4"/>
        <v/>
      </c>
      <c r="F996" s="99" t="str">
        <f t="shared" si="5"/>
        <v/>
      </c>
      <c r="G996" s="99" t="str">
        <f t="shared" si="6"/>
        <v/>
      </c>
      <c r="H996" s="113"/>
      <c r="I996" s="113"/>
      <c r="J996" s="106"/>
      <c r="K996" s="99" t="str">
        <f>IF($J996="","",VLOOKUP($J996,'Bảng tổng hợp'!$C$11:$Q$20000,2,0))</f>
        <v/>
      </c>
      <c r="L996" s="101" t="str">
        <f>IF($J996="","",VLOOKUP($J996,'Bảng tổng hợp'!$C$11:$Q$20000,3,0))</f>
        <v/>
      </c>
      <c r="M996" s="114"/>
      <c r="N996" s="102">
        <f t="shared" si="3"/>
        <v>0</v>
      </c>
      <c r="O996" s="103"/>
      <c r="P996" s="104" t="str">
        <f>IF($J996="","",VLOOKUP($J996,'Bảng tổng hợp'!$C$11:$M$20000,10,0))</f>
        <v/>
      </c>
      <c r="Q996" s="105" t="str">
        <f>IF($J996="","",VLOOKUP($J996,'Bảng tổng hợp'!$C$11:$M$20000,11,0))</f>
        <v/>
      </c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ht="18.75" customHeight="1">
      <c r="A997" s="106"/>
      <c r="B997" s="111"/>
      <c r="C997" s="112"/>
      <c r="D997" s="112"/>
      <c r="E997" s="99" t="str">
        <f t="shared" si="4"/>
        <v/>
      </c>
      <c r="F997" s="99" t="str">
        <f t="shared" si="5"/>
        <v/>
      </c>
      <c r="G997" s="99" t="str">
        <f t="shared" si="6"/>
        <v/>
      </c>
      <c r="H997" s="113"/>
      <c r="I997" s="113"/>
      <c r="J997" s="106"/>
      <c r="K997" s="99" t="str">
        <f>IF($J997="","",VLOOKUP($J997,'Bảng tổng hợp'!$C$11:$Q$20000,2,0))</f>
        <v/>
      </c>
      <c r="L997" s="101" t="str">
        <f>IF($J997="","",VLOOKUP($J997,'Bảng tổng hợp'!$C$11:$Q$20000,3,0))</f>
        <v/>
      </c>
      <c r="M997" s="114"/>
      <c r="N997" s="102">
        <f t="shared" si="3"/>
        <v>0</v>
      </c>
      <c r="O997" s="103"/>
      <c r="P997" s="104" t="str">
        <f>IF($J997="","",VLOOKUP($J997,'Bảng tổng hợp'!$C$11:$M$20000,10,0))</f>
        <v/>
      </c>
      <c r="Q997" s="105" t="str">
        <f>IF($J997="","",VLOOKUP($J997,'Bảng tổng hợp'!$C$11:$M$20000,11,0))</f>
        <v/>
      </c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ht="18.75" customHeight="1">
      <c r="A998" s="106"/>
      <c r="B998" s="111"/>
      <c r="C998" s="112"/>
      <c r="D998" s="112"/>
      <c r="E998" s="99" t="str">
        <f t="shared" si="4"/>
        <v/>
      </c>
      <c r="F998" s="99" t="str">
        <f t="shared" si="5"/>
        <v/>
      </c>
      <c r="G998" s="99" t="str">
        <f t="shared" si="6"/>
        <v/>
      </c>
      <c r="H998" s="113"/>
      <c r="I998" s="113"/>
      <c r="J998" s="106"/>
      <c r="K998" s="99" t="str">
        <f>IF($J998="","",VLOOKUP($J998,'Bảng tổng hợp'!$C$11:$Q$20000,2,0))</f>
        <v/>
      </c>
      <c r="L998" s="101" t="str">
        <f>IF($J998="","",VLOOKUP($J998,'Bảng tổng hợp'!$C$11:$Q$20000,3,0))</f>
        <v/>
      </c>
      <c r="M998" s="114"/>
      <c r="N998" s="102">
        <f t="shared" si="3"/>
        <v>0</v>
      </c>
      <c r="O998" s="103"/>
      <c r="P998" s="104" t="str">
        <f>IF($J998="","",VLOOKUP($J998,'Bảng tổng hợp'!$C$11:$M$20000,10,0))</f>
        <v/>
      </c>
      <c r="Q998" s="105" t="str">
        <f>IF($J998="","",VLOOKUP($J998,'Bảng tổng hợp'!$C$11:$M$20000,11,0))</f>
        <v/>
      </c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ht="18.75" customHeight="1">
      <c r="A999" s="106"/>
      <c r="B999" s="111"/>
      <c r="C999" s="112"/>
      <c r="D999" s="112"/>
      <c r="E999" s="99" t="str">
        <f t="shared" si="4"/>
        <v/>
      </c>
      <c r="F999" s="99" t="str">
        <f t="shared" si="5"/>
        <v/>
      </c>
      <c r="G999" s="99" t="str">
        <f t="shared" si="6"/>
        <v/>
      </c>
      <c r="H999" s="113"/>
      <c r="I999" s="113"/>
      <c r="J999" s="106"/>
      <c r="K999" s="99" t="str">
        <f>IF($J999="","",VLOOKUP($J999,'Bảng tổng hợp'!$C$11:$Q$20000,2,0))</f>
        <v/>
      </c>
      <c r="L999" s="101" t="str">
        <f>IF($J999="","",VLOOKUP($J999,'Bảng tổng hợp'!$C$11:$Q$20000,3,0))</f>
        <v/>
      </c>
      <c r="M999" s="114"/>
      <c r="N999" s="102">
        <f t="shared" si="3"/>
        <v>0</v>
      </c>
      <c r="O999" s="103"/>
      <c r="P999" s="104" t="str">
        <f>IF($J999="","",VLOOKUP($J999,'Bảng tổng hợp'!$C$11:$M$20000,10,0))</f>
        <v/>
      </c>
      <c r="Q999" s="105" t="str">
        <f>IF($J999="","",VLOOKUP($J999,'Bảng tổng hợp'!$C$11:$M$20000,11,0))</f>
        <v/>
      </c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 ht="18.75" customHeight="1">
      <c r="A1000" s="106"/>
      <c r="B1000" s="111"/>
      <c r="C1000" s="112"/>
      <c r="D1000" s="112"/>
      <c r="E1000" s="99" t="str">
        <f t="shared" si="4"/>
        <v/>
      </c>
      <c r="F1000" s="99" t="str">
        <f t="shared" si="5"/>
        <v/>
      </c>
      <c r="G1000" s="99" t="str">
        <f t="shared" si="6"/>
        <v/>
      </c>
      <c r="H1000" s="113"/>
      <c r="I1000" s="113"/>
      <c r="J1000" s="106"/>
      <c r="K1000" s="99" t="str">
        <f>IF($J1000="","",VLOOKUP($J1000,'Bảng tổng hợp'!$C$11:$Q$20000,2,0))</f>
        <v/>
      </c>
      <c r="L1000" s="101" t="str">
        <f>IF($J1000="","",VLOOKUP($J1000,'Bảng tổng hợp'!$C$11:$Q$20000,3,0))</f>
        <v/>
      </c>
      <c r="M1000" s="114"/>
      <c r="N1000" s="102">
        <f t="shared" si="3"/>
        <v>0</v>
      </c>
      <c r="O1000" s="103"/>
      <c r="P1000" s="104" t="str">
        <f>IF($J1000="","",VLOOKUP($J1000,'Bảng tổng hợp'!$C$11:$M$20000,10,0))</f>
        <v/>
      </c>
      <c r="Q1000" s="105" t="str">
        <f>IF($J1000="","",VLOOKUP($J1000,'Bảng tổng hợp'!$C$11:$M$20000,11,0))</f>
        <v/>
      </c>
      <c r="R1000" s="106"/>
      <c r="S1000" s="106"/>
      <c r="T1000" s="106"/>
      <c r="U1000" s="106"/>
      <c r="V1000" s="106"/>
      <c r="W1000" s="106"/>
      <c r="X1000" s="106"/>
      <c r="Y1000" s="106"/>
      <c r="Z1000" s="106"/>
    </row>
    <row r="1001" ht="18.75" customHeight="1">
      <c r="A1001" s="106"/>
      <c r="B1001" s="111"/>
      <c r="C1001" s="112"/>
      <c r="D1001" s="112"/>
      <c r="E1001" s="99" t="str">
        <f t="shared" si="4"/>
        <v/>
      </c>
      <c r="F1001" s="99" t="str">
        <f t="shared" si="5"/>
        <v/>
      </c>
      <c r="G1001" s="99" t="str">
        <f t="shared" si="6"/>
        <v/>
      </c>
      <c r="H1001" s="113"/>
      <c r="I1001" s="113"/>
      <c r="J1001" s="106"/>
      <c r="K1001" s="99" t="str">
        <f>IF($J1001="","",VLOOKUP($J1001,'Bảng tổng hợp'!$C$11:$Q$20000,2,0))</f>
        <v/>
      </c>
      <c r="L1001" s="101" t="str">
        <f>IF($J1001="","",VLOOKUP($J1001,'Bảng tổng hợp'!$C$11:$Q$20000,3,0))</f>
        <v/>
      </c>
      <c r="M1001" s="114"/>
      <c r="N1001" s="102">
        <f t="shared" si="3"/>
        <v>0</v>
      </c>
      <c r="O1001" s="103"/>
      <c r="P1001" s="104" t="str">
        <f>IF($J1001="","",VLOOKUP($J1001,'Bảng tổng hợp'!$C$11:$M$20000,10,0))</f>
        <v/>
      </c>
      <c r="Q1001" s="105" t="str">
        <f>IF($J1001="","",VLOOKUP($J1001,'Bảng tổng hợp'!$C$11:$M$20000,11,0))</f>
        <v/>
      </c>
      <c r="R1001" s="106"/>
      <c r="S1001" s="106"/>
      <c r="T1001" s="106"/>
      <c r="U1001" s="106"/>
      <c r="V1001" s="106"/>
      <c r="W1001" s="106"/>
      <c r="X1001" s="106"/>
      <c r="Y1001" s="106"/>
      <c r="Z1001" s="106"/>
    </row>
    <row r="1002" ht="18.75" customHeight="1">
      <c r="A1002" s="106"/>
      <c r="B1002" s="111"/>
      <c r="C1002" s="112"/>
      <c r="D1002" s="112"/>
      <c r="E1002" s="99" t="str">
        <f t="shared" si="4"/>
        <v/>
      </c>
      <c r="F1002" s="99" t="str">
        <f t="shared" si="5"/>
        <v/>
      </c>
      <c r="G1002" s="99" t="str">
        <f t="shared" si="6"/>
        <v/>
      </c>
      <c r="H1002" s="113"/>
      <c r="I1002" s="113"/>
      <c r="J1002" s="106"/>
      <c r="K1002" s="99" t="str">
        <f>IF($J1002="","",VLOOKUP($J1002,'Bảng tổng hợp'!$C$11:$Q$20000,2,0))</f>
        <v/>
      </c>
      <c r="L1002" s="101" t="str">
        <f>IF($J1002="","",VLOOKUP($J1002,'Bảng tổng hợp'!$C$11:$Q$20000,3,0))</f>
        <v/>
      </c>
      <c r="M1002" s="114"/>
      <c r="N1002" s="102">
        <f t="shared" si="3"/>
        <v>0</v>
      </c>
      <c r="O1002" s="103"/>
      <c r="P1002" s="104" t="str">
        <f>IF($J1002="","",VLOOKUP($J1002,'Bảng tổng hợp'!$C$11:$M$20000,10,0))</f>
        <v/>
      </c>
      <c r="Q1002" s="105" t="str">
        <f>IF($J1002="","",VLOOKUP($J1002,'Bảng tổng hợp'!$C$11:$M$20000,11,0))</f>
        <v/>
      </c>
      <c r="R1002" s="106"/>
      <c r="S1002" s="106"/>
      <c r="T1002" s="106"/>
      <c r="U1002" s="106"/>
      <c r="V1002" s="106"/>
      <c r="W1002" s="106"/>
      <c r="X1002" s="106"/>
      <c r="Y1002" s="106"/>
      <c r="Z1002" s="106"/>
    </row>
    <row r="1003" ht="18.75" customHeight="1">
      <c r="A1003" s="106"/>
      <c r="B1003" s="111"/>
      <c r="C1003" s="112"/>
      <c r="D1003" s="112"/>
      <c r="E1003" s="99" t="str">
        <f t="shared" si="4"/>
        <v/>
      </c>
      <c r="F1003" s="99" t="str">
        <f t="shared" si="5"/>
        <v/>
      </c>
      <c r="G1003" s="99" t="str">
        <f t="shared" si="6"/>
        <v/>
      </c>
      <c r="H1003" s="113"/>
      <c r="I1003" s="113"/>
      <c r="J1003" s="106"/>
      <c r="K1003" s="99" t="str">
        <f>IF($J1003="","",VLOOKUP($J1003,'Bảng tổng hợp'!$C$11:$Q$20000,2,0))</f>
        <v/>
      </c>
      <c r="L1003" s="101" t="str">
        <f>IF($J1003="","",VLOOKUP($J1003,'Bảng tổng hợp'!$C$11:$Q$20000,3,0))</f>
        <v/>
      </c>
      <c r="M1003" s="114"/>
      <c r="N1003" s="102">
        <f t="shared" si="3"/>
        <v>0</v>
      </c>
      <c r="O1003" s="103"/>
      <c r="P1003" s="104" t="str">
        <f>IF($J1003="","",VLOOKUP($J1003,'Bảng tổng hợp'!$C$11:$M$20000,10,0))</f>
        <v/>
      </c>
      <c r="Q1003" s="105" t="str">
        <f>IF($J1003="","",VLOOKUP($J1003,'Bảng tổng hợp'!$C$11:$M$20000,11,0))</f>
        <v/>
      </c>
      <c r="R1003" s="106"/>
      <c r="S1003" s="106"/>
      <c r="T1003" s="106"/>
      <c r="U1003" s="106"/>
      <c r="V1003" s="106"/>
      <c r="W1003" s="106"/>
      <c r="X1003" s="106"/>
      <c r="Y1003" s="106"/>
      <c r="Z1003" s="106"/>
    </row>
    <row r="1004" ht="18.75" customHeight="1">
      <c r="A1004" s="106"/>
      <c r="B1004" s="111"/>
      <c r="C1004" s="112"/>
      <c r="D1004" s="112"/>
      <c r="E1004" s="99" t="str">
        <f t="shared" si="4"/>
        <v/>
      </c>
      <c r="F1004" s="99" t="str">
        <f t="shared" si="5"/>
        <v/>
      </c>
      <c r="G1004" s="99" t="str">
        <f t="shared" si="6"/>
        <v/>
      </c>
      <c r="H1004" s="113"/>
      <c r="I1004" s="113"/>
      <c r="J1004" s="106"/>
      <c r="K1004" s="99" t="str">
        <f>IF($J1004="","",VLOOKUP($J1004,'Bảng tổng hợp'!$C$11:$Q$20000,2,0))</f>
        <v/>
      </c>
      <c r="L1004" s="101" t="str">
        <f>IF($J1004="","",VLOOKUP($J1004,'Bảng tổng hợp'!$C$11:$Q$20000,3,0))</f>
        <v/>
      </c>
      <c r="M1004" s="114"/>
      <c r="N1004" s="102">
        <f t="shared" si="3"/>
        <v>0</v>
      </c>
      <c r="O1004" s="103"/>
      <c r="P1004" s="104" t="str">
        <f>IF($J1004="","",VLOOKUP($J1004,'Bảng tổng hợp'!$C$11:$M$20000,10,0))</f>
        <v/>
      </c>
      <c r="Q1004" s="105" t="str">
        <f>IF($J1004="","",VLOOKUP($J1004,'Bảng tổng hợp'!$C$11:$M$20000,11,0))</f>
        <v/>
      </c>
      <c r="R1004" s="106"/>
      <c r="S1004" s="106"/>
      <c r="T1004" s="106"/>
      <c r="U1004" s="106"/>
      <c r="V1004" s="106"/>
      <c r="W1004" s="106"/>
      <c r="X1004" s="106"/>
      <c r="Y1004" s="106"/>
      <c r="Z1004" s="106"/>
    </row>
    <row r="1005" ht="18.75" customHeight="1">
      <c r="A1005" s="106"/>
      <c r="B1005" s="111"/>
      <c r="C1005" s="112"/>
      <c r="D1005" s="112"/>
      <c r="E1005" s="99" t="str">
        <f t="shared" si="4"/>
        <v/>
      </c>
      <c r="F1005" s="99" t="str">
        <f t="shared" si="5"/>
        <v/>
      </c>
      <c r="G1005" s="99" t="str">
        <f t="shared" si="6"/>
        <v/>
      </c>
      <c r="H1005" s="113"/>
      <c r="I1005" s="113"/>
      <c r="J1005" s="106"/>
      <c r="K1005" s="99" t="str">
        <f>IF($J1005="","",VLOOKUP($J1005,'Bảng tổng hợp'!$C$11:$Q$20000,2,0))</f>
        <v/>
      </c>
      <c r="L1005" s="101" t="str">
        <f>IF($J1005="","",VLOOKUP($J1005,'Bảng tổng hợp'!$C$11:$Q$20000,3,0))</f>
        <v/>
      </c>
      <c r="M1005" s="114"/>
      <c r="N1005" s="102">
        <f t="shared" si="3"/>
        <v>0</v>
      </c>
      <c r="O1005" s="103"/>
      <c r="P1005" s="104" t="str">
        <f>IF($J1005="","",VLOOKUP($J1005,'Bảng tổng hợp'!$C$11:$M$20000,10,0))</f>
        <v/>
      </c>
      <c r="Q1005" s="105" t="str">
        <f>IF($J1005="","",VLOOKUP($J1005,'Bảng tổng hợp'!$C$11:$M$20000,11,0))</f>
        <v/>
      </c>
      <c r="R1005" s="106"/>
      <c r="S1005" s="106"/>
      <c r="T1005" s="106"/>
      <c r="U1005" s="106"/>
      <c r="V1005" s="106"/>
      <c r="W1005" s="106"/>
      <c r="X1005" s="106"/>
      <c r="Y1005" s="106"/>
      <c r="Z1005" s="106"/>
    </row>
    <row r="1006" ht="18.75" customHeight="1">
      <c r="A1006" s="106"/>
      <c r="B1006" s="111"/>
      <c r="C1006" s="112"/>
      <c r="D1006" s="112"/>
      <c r="E1006" s="99" t="str">
        <f t="shared" si="4"/>
        <v/>
      </c>
      <c r="F1006" s="99" t="str">
        <f t="shared" si="5"/>
        <v/>
      </c>
      <c r="G1006" s="99" t="str">
        <f t="shared" si="6"/>
        <v/>
      </c>
      <c r="H1006" s="113"/>
      <c r="I1006" s="113"/>
      <c r="J1006" s="106"/>
      <c r="K1006" s="99" t="str">
        <f>IF($J1006="","",VLOOKUP($J1006,'Bảng tổng hợp'!$C$11:$Q$20000,2,0))</f>
        <v/>
      </c>
      <c r="L1006" s="101" t="str">
        <f>IF($J1006="","",VLOOKUP($J1006,'Bảng tổng hợp'!$C$11:$Q$20000,3,0))</f>
        <v/>
      </c>
      <c r="M1006" s="114"/>
      <c r="N1006" s="102">
        <f t="shared" si="3"/>
        <v>0</v>
      </c>
      <c r="O1006" s="103"/>
      <c r="P1006" s="104" t="str">
        <f>IF($J1006="","",VLOOKUP($J1006,'Bảng tổng hợp'!$C$11:$M$20000,10,0))</f>
        <v/>
      </c>
      <c r="Q1006" s="105" t="str">
        <f>IF($J1006="","",VLOOKUP($J1006,'Bảng tổng hợp'!$C$11:$M$20000,11,0))</f>
        <v/>
      </c>
      <c r="R1006" s="106"/>
      <c r="S1006" s="106"/>
      <c r="T1006" s="106"/>
      <c r="U1006" s="106"/>
      <c r="V1006" s="106"/>
      <c r="W1006" s="106"/>
      <c r="X1006" s="106"/>
      <c r="Y1006" s="106"/>
      <c r="Z1006" s="106"/>
    </row>
    <row r="1007" ht="18.75" customHeight="1">
      <c r="A1007" s="106"/>
      <c r="B1007" s="111"/>
      <c r="C1007" s="112"/>
      <c r="D1007" s="112"/>
      <c r="E1007" s="99" t="str">
        <f t="shared" si="4"/>
        <v/>
      </c>
      <c r="F1007" s="99" t="str">
        <f t="shared" si="5"/>
        <v/>
      </c>
      <c r="G1007" s="99" t="str">
        <f t="shared" si="6"/>
        <v/>
      </c>
      <c r="H1007" s="113"/>
      <c r="I1007" s="113"/>
      <c r="J1007" s="106"/>
      <c r="K1007" s="99" t="str">
        <f>IF($J1007="","",VLOOKUP($J1007,'Bảng tổng hợp'!$C$11:$Q$20000,2,0))</f>
        <v/>
      </c>
      <c r="L1007" s="101" t="str">
        <f>IF($J1007="","",VLOOKUP($J1007,'Bảng tổng hợp'!$C$11:$Q$20000,3,0))</f>
        <v/>
      </c>
      <c r="M1007" s="114"/>
      <c r="N1007" s="102">
        <f t="shared" si="3"/>
        <v>0</v>
      </c>
      <c r="O1007" s="103"/>
      <c r="P1007" s="104" t="str">
        <f>IF($J1007="","",VLOOKUP($J1007,'Bảng tổng hợp'!$C$11:$M$20000,10,0))</f>
        <v/>
      </c>
      <c r="Q1007" s="105" t="str">
        <f>IF($J1007="","",VLOOKUP($J1007,'Bảng tổng hợp'!$C$11:$M$20000,11,0))</f>
        <v/>
      </c>
      <c r="R1007" s="106"/>
      <c r="S1007" s="106"/>
      <c r="T1007" s="106"/>
      <c r="U1007" s="106"/>
      <c r="V1007" s="106"/>
      <c r="W1007" s="106"/>
      <c r="X1007" s="106"/>
      <c r="Y1007" s="106"/>
      <c r="Z1007" s="106"/>
    </row>
    <row r="1008" ht="18.75" customHeight="1">
      <c r="A1008" s="106"/>
      <c r="B1008" s="111"/>
      <c r="C1008" s="112"/>
      <c r="D1008" s="112"/>
      <c r="E1008" s="99" t="str">
        <f t="shared" si="4"/>
        <v/>
      </c>
      <c r="F1008" s="99" t="str">
        <f t="shared" si="5"/>
        <v/>
      </c>
      <c r="G1008" s="99" t="str">
        <f t="shared" si="6"/>
        <v/>
      </c>
      <c r="H1008" s="113"/>
      <c r="I1008" s="113"/>
      <c r="J1008" s="106"/>
      <c r="K1008" s="99" t="str">
        <f>IF($J1008="","",VLOOKUP($J1008,'Bảng tổng hợp'!$C$11:$Q$20000,2,0))</f>
        <v/>
      </c>
      <c r="L1008" s="101" t="str">
        <f>IF($J1008="","",VLOOKUP($J1008,'Bảng tổng hợp'!$C$11:$Q$20000,3,0))</f>
        <v/>
      </c>
      <c r="M1008" s="114"/>
      <c r="N1008" s="102">
        <f t="shared" si="3"/>
        <v>0</v>
      </c>
      <c r="O1008" s="103"/>
      <c r="P1008" s="104" t="str">
        <f>IF($J1008="","",VLOOKUP($J1008,'Bảng tổng hợp'!$C$11:$M$20000,10,0))</f>
        <v/>
      </c>
      <c r="Q1008" s="105" t="str">
        <f>IF($J1008="","",VLOOKUP($J1008,'Bảng tổng hợp'!$C$11:$M$20000,11,0))</f>
        <v/>
      </c>
      <c r="R1008" s="106"/>
      <c r="S1008" s="106"/>
      <c r="T1008" s="106"/>
      <c r="U1008" s="106"/>
      <c r="V1008" s="106"/>
      <c r="W1008" s="106"/>
      <c r="X1008" s="106"/>
      <c r="Y1008" s="106"/>
      <c r="Z1008" s="106"/>
    </row>
    <row r="1009" ht="18.75" customHeight="1">
      <c r="A1009" s="106"/>
      <c r="B1009" s="111"/>
      <c r="C1009" s="112"/>
      <c r="D1009" s="112"/>
      <c r="E1009" s="99" t="str">
        <f t="shared" si="4"/>
        <v/>
      </c>
      <c r="F1009" s="99" t="str">
        <f t="shared" si="5"/>
        <v/>
      </c>
      <c r="G1009" s="99" t="str">
        <f t="shared" si="6"/>
        <v/>
      </c>
      <c r="H1009" s="113"/>
      <c r="I1009" s="113"/>
      <c r="J1009" s="106"/>
      <c r="K1009" s="99" t="str">
        <f>IF($J1009="","",VLOOKUP($J1009,'Bảng tổng hợp'!$C$11:$Q$20000,2,0))</f>
        <v/>
      </c>
      <c r="L1009" s="101" t="str">
        <f>IF($J1009="","",VLOOKUP($J1009,'Bảng tổng hợp'!$C$11:$Q$20000,3,0))</f>
        <v/>
      </c>
      <c r="M1009" s="114"/>
      <c r="N1009" s="102">
        <f t="shared" si="3"/>
        <v>0</v>
      </c>
      <c r="O1009" s="103"/>
      <c r="P1009" s="104" t="str">
        <f>IF($J1009="","",VLOOKUP($J1009,'Bảng tổng hợp'!$C$11:$M$20000,10,0))</f>
        <v/>
      </c>
      <c r="Q1009" s="105" t="str">
        <f>IF($J1009="","",VLOOKUP($J1009,'Bảng tổng hợp'!$C$11:$M$20000,11,0))</f>
        <v/>
      </c>
      <c r="R1009" s="106"/>
      <c r="S1009" s="106"/>
      <c r="T1009" s="106"/>
      <c r="U1009" s="106"/>
      <c r="V1009" s="106"/>
      <c r="W1009" s="106"/>
      <c r="X1009" s="106"/>
      <c r="Y1009" s="106"/>
      <c r="Z1009" s="106"/>
    </row>
    <row r="1010" ht="18.75" customHeight="1">
      <c r="A1010" s="106"/>
      <c r="B1010" s="111"/>
      <c r="C1010" s="112"/>
      <c r="D1010" s="112"/>
      <c r="E1010" s="99" t="str">
        <f t="shared" si="4"/>
        <v/>
      </c>
      <c r="F1010" s="99" t="str">
        <f t="shared" si="5"/>
        <v/>
      </c>
      <c r="G1010" s="99" t="str">
        <f t="shared" si="6"/>
        <v/>
      </c>
      <c r="H1010" s="113"/>
      <c r="I1010" s="113"/>
      <c r="J1010" s="106"/>
      <c r="K1010" s="99" t="str">
        <f>IF($J1010="","",VLOOKUP($J1010,'Bảng tổng hợp'!$C$11:$Q$20000,2,0))</f>
        <v/>
      </c>
      <c r="L1010" s="101" t="str">
        <f>IF($J1010="","",VLOOKUP($J1010,'Bảng tổng hợp'!$C$11:$Q$20000,3,0))</f>
        <v/>
      </c>
      <c r="M1010" s="114"/>
      <c r="N1010" s="102">
        <f t="shared" si="3"/>
        <v>0</v>
      </c>
      <c r="O1010" s="103"/>
      <c r="P1010" s="104" t="str">
        <f>IF($J1010="","",VLOOKUP($J1010,'Bảng tổng hợp'!$C$11:$M$20000,10,0))</f>
        <v/>
      </c>
      <c r="Q1010" s="105" t="str">
        <f>IF($J1010="","",VLOOKUP($J1010,'Bảng tổng hợp'!$C$11:$M$20000,11,0))</f>
        <v/>
      </c>
      <c r="R1010" s="106"/>
      <c r="S1010" s="106"/>
      <c r="T1010" s="106"/>
      <c r="U1010" s="106"/>
      <c r="V1010" s="106"/>
      <c r="W1010" s="106"/>
      <c r="X1010" s="106"/>
      <c r="Y1010" s="106"/>
      <c r="Z1010" s="106"/>
    </row>
    <row r="1011" ht="18.75" customHeight="1">
      <c r="A1011" s="106"/>
      <c r="B1011" s="111"/>
      <c r="C1011" s="112"/>
      <c r="D1011" s="112"/>
      <c r="E1011" s="99" t="str">
        <f t="shared" si="4"/>
        <v/>
      </c>
      <c r="F1011" s="99" t="str">
        <f t="shared" si="5"/>
        <v/>
      </c>
      <c r="G1011" s="99" t="str">
        <f t="shared" si="6"/>
        <v/>
      </c>
      <c r="H1011" s="113"/>
      <c r="I1011" s="113"/>
      <c r="J1011" s="106"/>
      <c r="K1011" s="99" t="str">
        <f>IF($J1011="","",VLOOKUP($J1011,'Bảng tổng hợp'!$C$11:$Q$20000,2,0))</f>
        <v/>
      </c>
      <c r="L1011" s="101" t="str">
        <f>IF($J1011="","",VLOOKUP($J1011,'Bảng tổng hợp'!$C$11:$Q$20000,3,0))</f>
        <v/>
      </c>
      <c r="M1011" s="114"/>
      <c r="N1011" s="102">
        <f t="shared" si="3"/>
        <v>0</v>
      </c>
      <c r="O1011" s="103"/>
      <c r="P1011" s="104" t="str">
        <f>IF($J1011="","",VLOOKUP($J1011,'Bảng tổng hợp'!$C$11:$M$20000,10,0))</f>
        <v/>
      </c>
      <c r="Q1011" s="105" t="str">
        <f>IF($J1011="","",VLOOKUP($J1011,'Bảng tổng hợp'!$C$11:$M$20000,11,0))</f>
        <v/>
      </c>
      <c r="R1011" s="106"/>
      <c r="S1011" s="106"/>
      <c r="T1011" s="106"/>
      <c r="U1011" s="106"/>
      <c r="V1011" s="106"/>
      <c r="W1011" s="106"/>
      <c r="X1011" s="106"/>
      <c r="Y1011" s="106"/>
      <c r="Z1011" s="106"/>
    </row>
    <row r="1012" ht="18.75" customHeight="1">
      <c r="A1012" s="106"/>
      <c r="B1012" s="111"/>
      <c r="C1012" s="112"/>
      <c r="D1012" s="112"/>
      <c r="E1012" s="99" t="str">
        <f t="shared" si="4"/>
        <v/>
      </c>
      <c r="F1012" s="99" t="str">
        <f t="shared" si="5"/>
        <v/>
      </c>
      <c r="G1012" s="99" t="str">
        <f t="shared" si="6"/>
        <v/>
      </c>
      <c r="H1012" s="113"/>
      <c r="I1012" s="113"/>
      <c r="J1012" s="106"/>
      <c r="K1012" s="99" t="str">
        <f>IF($J1012="","",VLOOKUP($J1012,'Bảng tổng hợp'!$C$11:$Q$20000,2,0))</f>
        <v/>
      </c>
      <c r="L1012" s="101" t="str">
        <f>IF($J1012="","",VLOOKUP($J1012,'Bảng tổng hợp'!$C$11:$Q$20000,3,0))</f>
        <v/>
      </c>
      <c r="M1012" s="114"/>
      <c r="N1012" s="102">
        <f t="shared" si="3"/>
        <v>0</v>
      </c>
      <c r="O1012" s="103"/>
      <c r="P1012" s="104" t="str">
        <f>IF($J1012="","",VLOOKUP($J1012,'Bảng tổng hợp'!$C$11:$M$20000,10,0))</f>
        <v/>
      </c>
      <c r="Q1012" s="105" t="str">
        <f>IF($J1012="","",VLOOKUP($J1012,'Bảng tổng hợp'!$C$11:$M$20000,11,0))</f>
        <v/>
      </c>
      <c r="R1012" s="106"/>
      <c r="S1012" s="106"/>
      <c r="T1012" s="106"/>
      <c r="U1012" s="106"/>
      <c r="V1012" s="106"/>
      <c r="W1012" s="106"/>
      <c r="X1012" s="106"/>
      <c r="Y1012" s="106"/>
      <c r="Z1012" s="106"/>
    </row>
    <row r="1013" ht="18.75" customHeight="1">
      <c r="A1013" s="106"/>
      <c r="B1013" s="111"/>
      <c r="C1013" s="112"/>
      <c r="D1013" s="112"/>
      <c r="E1013" s="99" t="str">
        <f t="shared" si="4"/>
        <v/>
      </c>
      <c r="F1013" s="99" t="str">
        <f t="shared" si="5"/>
        <v/>
      </c>
      <c r="G1013" s="99" t="str">
        <f t="shared" si="6"/>
        <v/>
      </c>
      <c r="H1013" s="113"/>
      <c r="I1013" s="113"/>
      <c r="J1013" s="106"/>
      <c r="K1013" s="99" t="str">
        <f>IF($J1013="","",VLOOKUP($J1013,'Bảng tổng hợp'!$C$11:$Q$20000,2,0))</f>
        <v/>
      </c>
      <c r="L1013" s="101" t="str">
        <f>IF($J1013="","",VLOOKUP($J1013,'Bảng tổng hợp'!$C$11:$Q$20000,3,0))</f>
        <v/>
      </c>
      <c r="M1013" s="114"/>
      <c r="N1013" s="102">
        <f t="shared" si="3"/>
        <v>0</v>
      </c>
      <c r="O1013" s="103"/>
      <c r="P1013" s="104" t="str">
        <f>IF($J1013="","",VLOOKUP($J1013,'Bảng tổng hợp'!$C$11:$M$20000,10,0))</f>
        <v/>
      </c>
      <c r="Q1013" s="105" t="str">
        <f>IF($J1013="","",VLOOKUP($J1013,'Bảng tổng hợp'!$C$11:$M$20000,11,0))</f>
        <v/>
      </c>
      <c r="R1013" s="106"/>
      <c r="S1013" s="106"/>
      <c r="T1013" s="106"/>
      <c r="U1013" s="106"/>
      <c r="V1013" s="106"/>
      <c r="W1013" s="106"/>
      <c r="X1013" s="106"/>
      <c r="Y1013" s="106"/>
      <c r="Z1013" s="106"/>
    </row>
    <row r="1014" ht="18.75" customHeight="1">
      <c r="A1014" s="106"/>
      <c r="B1014" s="111"/>
      <c r="C1014" s="112"/>
      <c r="D1014" s="112"/>
      <c r="E1014" s="99" t="str">
        <f t="shared" si="4"/>
        <v/>
      </c>
      <c r="F1014" s="99" t="str">
        <f t="shared" si="5"/>
        <v/>
      </c>
      <c r="G1014" s="99" t="str">
        <f t="shared" si="6"/>
        <v/>
      </c>
      <c r="H1014" s="113"/>
      <c r="I1014" s="113"/>
      <c r="J1014" s="106"/>
      <c r="K1014" s="99" t="str">
        <f>IF($J1014="","",VLOOKUP($J1014,'Bảng tổng hợp'!$C$11:$Q$20000,2,0))</f>
        <v/>
      </c>
      <c r="L1014" s="101" t="str">
        <f>IF($J1014="","",VLOOKUP($J1014,'Bảng tổng hợp'!$C$11:$Q$20000,3,0))</f>
        <v/>
      </c>
      <c r="M1014" s="114"/>
      <c r="N1014" s="102">
        <f t="shared" si="3"/>
        <v>0</v>
      </c>
      <c r="O1014" s="103"/>
      <c r="P1014" s="104" t="str">
        <f>IF($J1014="","",VLOOKUP($J1014,'Bảng tổng hợp'!$C$11:$M$20000,10,0))</f>
        <v/>
      </c>
      <c r="Q1014" s="105" t="str">
        <f>IF($J1014="","",VLOOKUP($J1014,'Bảng tổng hợp'!$C$11:$M$20000,11,0))</f>
        <v/>
      </c>
      <c r="R1014" s="106"/>
      <c r="S1014" s="106"/>
      <c r="T1014" s="106"/>
      <c r="U1014" s="106"/>
      <c r="V1014" s="106"/>
      <c r="W1014" s="106"/>
      <c r="X1014" s="106"/>
      <c r="Y1014" s="106"/>
      <c r="Z1014" s="106"/>
    </row>
    <row r="1015" ht="18.75" customHeight="1">
      <c r="A1015" s="106"/>
      <c r="B1015" s="111"/>
      <c r="C1015" s="112"/>
      <c r="D1015" s="112"/>
      <c r="E1015" s="99" t="str">
        <f t="shared" si="4"/>
        <v/>
      </c>
      <c r="F1015" s="99" t="str">
        <f t="shared" si="5"/>
        <v/>
      </c>
      <c r="G1015" s="99" t="str">
        <f t="shared" si="6"/>
        <v/>
      </c>
      <c r="H1015" s="113"/>
      <c r="I1015" s="113"/>
      <c r="J1015" s="106"/>
      <c r="K1015" s="99" t="str">
        <f>IF($J1015="","",VLOOKUP($J1015,'Bảng tổng hợp'!$C$11:$Q$20000,2,0))</f>
        <v/>
      </c>
      <c r="L1015" s="101" t="str">
        <f>IF($J1015="","",VLOOKUP($J1015,'Bảng tổng hợp'!$C$11:$Q$20000,3,0))</f>
        <v/>
      </c>
      <c r="M1015" s="114"/>
      <c r="N1015" s="102">
        <f t="shared" si="3"/>
        <v>0</v>
      </c>
      <c r="O1015" s="103"/>
      <c r="P1015" s="104" t="str">
        <f>IF($J1015="","",VLOOKUP($J1015,'Bảng tổng hợp'!$C$11:$M$20000,10,0))</f>
        <v/>
      </c>
      <c r="Q1015" s="105" t="str">
        <f>IF($J1015="","",VLOOKUP($J1015,'Bảng tổng hợp'!$C$11:$M$20000,11,0))</f>
        <v/>
      </c>
      <c r="R1015" s="106"/>
      <c r="S1015" s="106"/>
      <c r="T1015" s="106"/>
      <c r="U1015" s="106"/>
      <c r="V1015" s="106"/>
      <c r="W1015" s="106"/>
      <c r="X1015" s="106"/>
      <c r="Y1015" s="106"/>
      <c r="Z1015" s="106"/>
    </row>
    <row r="1016" ht="18.75" customHeight="1">
      <c r="A1016" s="106"/>
      <c r="B1016" s="111"/>
      <c r="C1016" s="112"/>
      <c r="D1016" s="112"/>
      <c r="E1016" s="99" t="str">
        <f t="shared" si="4"/>
        <v/>
      </c>
      <c r="F1016" s="99" t="str">
        <f t="shared" si="5"/>
        <v/>
      </c>
      <c r="G1016" s="99" t="str">
        <f t="shared" si="6"/>
        <v/>
      </c>
      <c r="H1016" s="113"/>
      <c r="I1016" s="113"/>
      <c r="J1016" s="106"/>
      <c r="K1016" s="99" t="str">
        <f>IF($J1016="","",VLOOKUP($J1016,'Bảng tổng hợp'!$C$11:$Q$20000,2,0))</f>
        <v/>
      </c>
      <c r="L1016" s="101" t="str">
        <f>IF($J1016="","",VLOOKUP($J1016,'Bảng tổng hợp'!$C$11:$Q$20000,3,0))</f>
        <v/>
      </c>
      <c r="M1016" s="114"/>
      <c r="N1016" s="102">
        <f t="shared" si="3"/>
        <v>0</v>
      </c>
      <c r="O1016" s="103"/>
      <c r="P1016" s="104" t="str">
        <f>IF($J1016="","",VLOOKUP($J1016,'Bảng tổng hợp'!$C$11:$M$20000,10,0))</f>
        <v/>
      </c>
      <c r="Q1016" s="105" t="str">
        <f>IF($J1016="","",VLOOKUP($J1016,'Bảng tổng hợp'!$C$11:$M$20000,11,0))</f>
        <v/>
      </c>
      <c r="R1016" s="106"/>
      <c r="S1016" s="106"/>
      <c r="T1016" s="106"/>
      <c r="U1016" s="106"/>
      <c r="V1016" s="106"/>
      <c r="W1016" s="106"/>
      <c r="X1016" s="106"/>
      <c r="Y1016" s="106"/>
      <c r="Z1016" s="106"/>
    </row>
    <row r="1017" ht="18.75" customHeight="1">
      <c r="A1017" s="106"/>
      <c r="B1017" s="111"/>
      <c r="C1017" s="112"/>
      <c r="D1017" s="112"/>
      <c r="E1017" s="99" t="str">
        <f t="shared" si="4"/>
        <v/>
      </c>
      <c r="F1017" s="99" t="str">
        <f t="shared" si="5"/>
        <v/>
      </c>
      <c r="G1017" s="99" t="str">
        <f t="shared" si="6"/>
        <v/>
      </c>
      <c r="H1017" s="113"/>
      <c r="I1017" s="113"/>
      <c r="J1017" s="106"/>
      <c r="K1017" s="99" t="str">
        <f>IF($J1017="","",VLOOKUP($J1017,'Bảng tổng hợp'!$C$11:$Q$20000,2,0))</f>
        <v/>
      </c>
      <c r="L1017" s="101" t="str">
        <f>IF($J1017="","",VLOOKUP($J1017,'Bảng tổng hợp'!$C$11:$Q$20000,3,0))</f>
        <v/>
      </c>
      <c r="M1017" s="114"/>
      <c r="N1017" s="102">
        <f t="shared" si="3"/>
        <v>0</v>
      </c>
      <c r="O1017" s="103"/>
      <c r="P1017" s="104" t="str">
        <f>IF($J1017="","",VLOOKUP($J1017,'Bảng tổng hợp'!$C$11:$M$20000,10,0))</f>
        <v/>
      </c>
      <c r="Q1017" s="105" t="str">
        <f>IF($J1017="","",VLOOKUP($J1017,'Bảng tổng hợp'!$C$11:$M$20000,11,0))</f>
        <v/>
      </c>
      <c r="R1017" s="106"/>
      <c r="S1017" s="106"/>
      <c r="T1017" s="106"/>
      <c r="U1017" s="106"/>
      <c r="V1017" s="106"/>
      <c r="W1017" s="106"/>
      <c r="X1017" s="106"/>
      <c r="Y1017" s="106"/>
      <c r="Z1017" s="106"/>
    </row>
    <row r="1018" ht="18.75" customHeight="1">
      <c r="A1018" s="106"/>
      <c r="B1018" s="111"/>
      <c r="C1018" s="112"/>
      <c r="D1018" s="112"/>
      <c r="E1018" s="99" t="str">
        <f t="shared" si="4"/>
        <v/>
      </c>
      <c r="F1018" s="99" t="str">
        <f t="shared" si="5"/>
        <v/>
      </c>
      <c r="G1018" s="99" t="str">
        <f t="shared" si="6"/>
        <v/>
      </c>
      <c r="H1018" s="113"/>
      <c r="I1018" s="113"/>
      <c r="J1018" s="106"/>
      <c r="K1018" s="99" t="str">
        <f>IF($J1018="","",VLOOKUP($J1018,'Bảng tổng hợp'!$C$11:$Q$20000,2,0))</f>
        <v/>
      </c>
      <c r="L1018" s="101" t="str">
        <f>IF($J1018="","",VLOOKUP($J1018,'Bảng tổng hợp'!$C$11:$Q$20000,3,0))</f>
        <v/>
      </c>
      <c r="M1018" s="114"/>
      <c r="N1018" s="102">
        <f t="shared" si="3"/>
        <v>0</v>
      </c>
      <c r="O1018" s="103"/>
      <c r="P1018" s="104" t="str">
        <f>IF($J1018="","",VLOOKUP($J1018,'Bảng tổng hợp'!$C$11:$M$20000,10,0))</f>
        <v/>
      </c>
      <c r="Q1018" s="105" t="str">
        <f>IF($J1018="","",VLOOKUP($J1018,'Bảng tổng hợp'!$C$11:$M$20000,11,0))</f>
        <v/>
      </c>
      <c r="R1018" s="106"/>
      <c r="S1018" s="106"/>
      <c r="T1018" s="106"/>
      <c r="U1018" s="106"/>
      <c r="V1018" s="106"/>
      <c r="W1018" s="106"/>
      <c r="X1018" s="106"/>
      <c r="Y1018" s="106"/>
      <c r="Z1018" s="106"/>
    </row>
    <row r="1019" ht="18.75" customHeight="1">
      <c r="A1019" s="106"/>
      <c r="B1019" s="111"/>
      <c r="C1019" s="112"/>
      <c r="D1019" s="112"/>
      <c r="E1019" s="99" t="str">
        <f t="shared" si="4"/>
        <v/>
      </c>
      <c r="F1019" s="99" t="str">
        <f t="shared" si="5"/>
        <v/>
      </c>
      <c r="G1019" s="99" t="str">
        <f t="shared" si="6"/>
        <v/>
      </c>
      <c r="H1019" s="113"/>
      <c r="I1019" s="113"/>
      <c r="J1019" s="106"/>
      <c r="K1019" s="99" t="str">
        <f>IF($J1019="","",VLOOKUP($J1019,'Bảng tổng hợp'!$C$11:$Q$20000,2,0))</f>
        <v/>
      </c>
      <c r="L1019" s="101" t="str">
        <f>IF($J1019="","",VLOOKUP($J1019,'Bảng tổng hợp'!$C$11:$Q$20000,3,0))</f>
        <v/>
      </c>
      <c r="M1019" s="114"/>
      <c r="N1019" s="102">
        <f t="shared" si="3"/>
        <v>0</v>
      </c>
      <c r="O1019" s="103"/>
      <c r="P1019" s="104" t="str">
        <f>IF($J1019="","",VLOOKUP($J1019,'Bảng tổng hợp'!$C$11:$M$20000,10,0))</f>
        <v/>
      </c>
      <c r="Q1019" s="105" t="str">
        <f>IF($J1019="","",VLOOKUP($J1019,'Bảng tổng hợp'!$C$11:$M$20000,11,0))</f>
        <v/>
      </c>
      <c r="R1019" s="106"/>
      <c r="S1019" s="106"/>
      <c r="T1019" s="106"/>
      <c r="U1019" s="106"/>
      <c r="V1019" s="106"/>
      <c r="W1019" s="106"/>
      <c r="X1019" s="106"/>
      <c r="Y1019" s="106"/>
      <c r="Z1019" s="106"/>
    </row>
    <row r="1020" ht="18.75" customHeight="1">
      <c r="A1020" s="106"/>
      <c r="B1020" s="111"/>
      <c r="C1020" s="112"/>
      <c r="D1020" s="112"/>
      <c r="E1020" s="99" t="str">
        <f t="shared" si="4"/>
        <v/>
      </c>
      <c r="F1020" s="99" t="str">
        <f t="shared" si="5"/>
        <v/>
      </c>
      <c r="G1020" s="99" t="str">
        <f t="shared" si="6"/>
        <v/>
      </c>
      <c r="H1020" s="113"/>
      <c r="I1020" s="113"/>
      <c r="J1020" s="106"/>
      <c r="K1020" s="99" t="str">
        <f>IF($J1020="","",VLOOKUP($J1020,'Bảng tổng hợp'!$C$11:$Q$20000,2,0))</f>
        <v/>
      </c>
      <c r="L1020" s="101" t="str">
        <f>IF($J1020="","",VLOOKUP($J1020,'Bảng tổng hợp'!$C$11:$Q$20000,3,0))</f>
        <v/>
      </c>
      <c r="M1020" s="114"/>
      <c r="N1020" s="102">
        <f t="shared" si="3"/>
        <v>0</v>
      </c>
      <c r="O1020" s="103"/>
      <c r="P1020" s="104" t="str">
        <f>IF($J1020="","",VLOOKUP($J1020,'Bảng tổng hợp'!$C$11:$M$20000,10,0))</f>
        <v/>
      </c>
      <c r="Q1020" s="105" t="str">
        <f>IF($J1020="","",VLOOKUP($J1020,'Bảng tổng hợp'!$C$11:$M$20000,11,0))</f>
        <v/>
      </c>
      <c r="R1020" s="106"/>
      <c r="S1020" s="106"/>
      <c r="T1020" s="106"/>
      <c r="U1020" s="106"/>
      <c r="V1020" s="106"/>
      <c r="W1020" s="106"/>
      <c r="X1020" s="106"/>
      <c r="Y1020" s="106"/>
      <c r="Z1020" s="106"/>
    </row>
    <row r="1021" ht="18.75" customHeight="1">
      <c r="A1021" s="106"/>
      <c r="B1021" s="111"/>
      <c r="C1021" s="112"/>
      <c r="D1021" s="112"/>
      <c r="E1021" s="99" t="str">
        <f t="shared" si="4"/>
        <v/>
      </c>
      <c r="F1021" s="99" t="str">
        <f t="shared" si="5"/>
        <v/>
      </c>
      <c r="G1021" s="99" t="str">
        <f t="shared" si="6"/>
        <v/>
      </c>
      <c r="H1021" s="113"/>
      <c r="I1021" s="113"/>
      <c r="J1021" s="106"/>
      <c r="K1021" s="99" t="str">
        <f>IF($J1021="","",VLOOKUP($J1021,'Bảng tổng hợp'!$C$11:$Q$20000,2,0))</f>
        <v/>
      </c>
      <c r="L1021" s="101" t="str">
        <f>IF($J1021="","",VLOOKUP($J1021,'Bảng tổng hợp'!$C$11:$Q$20000,3,0))</f>
        <v/>
      </c>
      <c r="M1021" s="114"/>
      <c r="N1021" s="102">
        <f t="shared" si="3"/>
        <v>0</v>
      </c>
      <c r="O1021" s="103"/>
      <c r="P1021" s="104" t="str">
        <f>IF($J1021="","",VLOOKUP($J1021,'Bảng tổng hợp'!$C$11:$M$20000,10,0))</f>
        <v/>
      </c>
      <c r="Q1021" s="105" t="str">
        <f>IF($J1021="","",VLOOKUP($J1021,'Bảng tổng hợp'!$C$11:$M$20000,11,0))</f>
        <v/>
      </c>
      <c r="R1021" s="106"/>
      <c r="S1021" s="106"/>
      <c r="T1021" s="106"/>
      <c r="U1021" s="106"/>
      <c r="V1021" s="106"/>
      <c r="W1021" s="106"/>
      <c r="X1021" s="106"/>
      <c r="Y1021" s="106"/>
      <c r="Z1021" s="106"/>
    </row>
    <row r="1022" ht="18.75" customHeight="1">
      <c r="A1022" s="106"/>
      <c r="B1022" s="111"/>
      <c r="C1022" s="112"/>
      <c r="D1022" s="112"/>
      <c r="E1022" s="99" t="str">
        <f t="shared" si="4"/>
        <v/>
      </c>
      <c r="F1022" s="99" t="str">
        <f t="shared" si="5"/>
        <v/>
      </c>
      <c r="G1022" s="99" t="str">
        <f t="shared" si="6"/>
        <v/>
      </c>
      <c r="H1022" s="113"/>
      <c r="I1022" s="113"/>
      <c r="J1022" s="106"/>
      <c r="K1022" s="99" t="str">
        <f>IF($J1022="","",VLOOKUP($J1022,'Bảng tổng hợp'!$C$11:$Q$20000,2,0))</f>
        <v/>
      </c>
      <c r="L1022" s="101" t="str">
        <f>IF($J1022="","",VLOOKUP($J1022,'Bảng tổng hợp'!$C$11:$Q$20000,3,0))</f>
        <v/>
      </c>
      <c r="M1022" s="114"/>
      <c r="N1022" s="102">
        <f t="shared" si="3"/>
        <v>0</v>
      </c>
      <c r="O1022" s="103"/>
      <c r="P1022" s="104" t="str">
        <f>IF($J1022="","",VLOOKUP($J1022,'Bảng tổng hợp'!$C$11:$M$20000,10,0))</f>
        <v/>
      </c>
      <c r="Q1022" s="105" t="str">
        <f>IF($J1022="","",VLOOKUP($J1022,'Bảng tổng hợp'!$C$11:$M$20000,11,0))</f>
        <v/>
      </c>
      <c r="R1022" s="106"/>
      <c r="S1022" s="106"/>
      <c r="T1022" s="106"/>
      <c r="U1022" s="106"/>
      <c r="V1022" s="106"/>
      <c r="W1022" s="106"/>
      <c r="X1022" s="106"/>
      <c r="Y1022" s="106"/>
      <c r="Z1022" s="106"/>
    </row>
    <row r="1023" ht="18.75" customHeight="1">
      <c r="A1023" s="106"/>
      <c r="B1023" s="111"/>
      <c r="C1023" s="112"/>
      <c r="D1023" s="112"/>
      <c r="E1023" s="99" t="str">
        <f t="shared" si="4"/>
        <v/>
      </c>
      <c r="F1023" s="99" t="str">
        <f t="shared" si="5"/>
        <v/>
      </c>
      <c r="G1023" s="99" t="str">
        <f t="shared" si="6"/>
        <v/>
      </c>
      <c r="H1023" s="113"/>
      <c r="I1023" s="113"/>
      <c r="J1023" s="106"/>
      <c r="K1023" s="99" t="str">
        <f>IF($J1023="","",VLOOKUP($J1023,'Bảng tổng hợp'!$C$11:$Q$20000,2,0))</f>
        <v/>
      </c>
      <c r="L1023" s="101" t="str">
        <f>IF($J1023="","",VLOOKUP($J1023,'Bảng tổng hợp'!$C$11:$Q$20000,3,0))</f>
        <v/>
      </c>
      <c r="M1023" s="114"/>
      <c r="N1023" s="102">
        <f t="shared" si="3"/>
        <v>0</v>
      </c>
      <c r="O1023" s="103"/>
      <c r="P1023" s="104" t="str">
        <f>IF($J1023="","",VLOOKUP($J1023,'Bảng tổng hợp'!$C$11:$M$20000,10,0))</f>
        <v/>
      </c>
      <c r="Q1023" s="105" t="str">
        <f>IF($J1023="","",VLOOKUP($J1023,'Bảng tổng hợp'!$C$11:$M$20000,11,0))</f>
        <v/>
      </c>
      <c r="R1023" s="106"/>
      <c r="S1023" s="106"/>
      <c r="T1023" s="106"/>
      <c r="U1023" s="106"/>
      <c r="V1023" s="106"/>
      <c r="W1023" s="106"/>
      <c r="X1023" s="106"/>
      <c r="Y1023" s="106"/>
      <c r="Z1023" s="106"/>
    </row>
    <row r="1024" ht="18.75" customHeight="1">
      <c r="A1024" s="106"/>
      <c r="B1024" s="111"/>
      <c r="C1024" s="112"/>
      <c r="D1024" s="112"/>
      <c r="E1024" s="99" t="str">
        <f t="shared" si="4"/>
        <v/>
      </c>
      <c r="F1024" s="99" t="str">
        <f t="shared" si="5"/>
        <v/>
      </c>
      <c r="G1024" s="99" t="str">
        <f t="shared" si="6"/>
        <v/>
      </c>
      <c r="H1024" s="113"/>
      <c r="I1024" s="113"/>
      <c r="J1024" s="106"/>
      <c r="K1024" s="99" t="str">
        <f>IF($J1024="","",VLOOKUP($J1024,'Bảng tổng hợp'!$C$11:$Q$20000,2,0))</f>
        <v/>
      </c>
      <c r="L1024" s="101" t="str">
        <f>IF($J1024="","",VLOOKUP($J1024,'Bảng tổng hợp'!$C$11:$Q$20000,3,0))</f>
        <v/>
      </c>
      <c r="M1024" s="114"/>
      <c r="N1024" s="102">
        <f t="shared" si="3"/>
        <v>0</v>
      </c>
      <c r="O1024" s="103"/>
      <c r="P1024" s="104" t="str">
        <f>IF($J1024="","",VLOOKUP($J1024,'Bảng tổng hợp'!$C$11:$M$20000,10,0))</f>
        <v/>
      </c>
      <c r="Q1024" s="105" t="str">
        <f>IF($J1024="","",VLOOKUP($J1024,'Bảng tổng hợp'!$C$11:$M$20000,11,0))</f>
        <v/>
      </c>
      <c r="R1024" s="106"/>
      <c r="S1024" s="106"/>
      <c r="T1024" s="106"/>
      <c r="U1024" s="106"/>
      <c r="V1024" s="106"/>
      <c r="W1024" s="106"/>
      <c r="X1024" s="106"/>
      <c r="Y1024" s="106"/>
      <c r="Z1024" s="106"/>
    </row>
    <row r="1025" ht="18.75" customHeight="1">
      <c r="A1025" s="106"/>
      <c r="B1025" s="111"/>
      <c r="C1025" s="112"/>
      <c r="D1025" s="112"/>
      <c r="E1025" s="99" t="str">
        <f t="shared" si="4"/>
        <v/>
      </c>
      <c r="F1025" s="99" t="str">
        <f t="shared" si="5"/>
        <v/>
      </c>
      <c r="G1025" s="99" t="str">
        <f t="shared" si="6"/>
        <v/>
      </c>
      <c r="H1025" s="113"/>
      <c r="I1025" s="113"/>
      <c r="J1025" s="106"/>
      <c r="K1025" s="99" t="str">
        <f>IF($J1025="","",VLOOKUP($J1025,'Bảng tổng hợp'!$C$11:$Q$20000,2,0))</f>
        <v/>
      </c>
      <c r="L1025" s="101" t="str">
        <f>IF($J1025="","",VLOOKUP($J1025,'Bảng tổng hợp'!$C$11:$Q$20000,3,0))</f>
        <v/>
      </c>
      <c r="M1025" s="114"/>
      <c r="N1025" s="102">
        <f t="shared" si="3"/>
        <v>0</v>
      </c>
      <c r="O1025" s="103"/>
      <c r="P1025" s="104" t="str">
        <f>IF($J1025="","",VLOOKUP($J1025,'Bảng tổng hợp'!$C$11:$M$20000,10,0))</f>
        <v/>
      </c>
      <c r="Q1025" s="105" t="str">
        <f>IF($J1025="","",VLOOKUP($J1025,'Bảng tổng hợp'!$C$11:$M$20000,11,0))</f>
        <v/>
      </c>
      <c r="R1025" s="106"/>
      <c r="S1025" s="106"/>
      <c r="T1025" s="106"/>
      <c r="U1025" s="106"/>
      <c r="V1025" s="106"/>
      <c r="W1025" s="106"/>
      <c r="X1025" s="106"/>
      <c r="Y1025" s="106"/>
      <c r="Z1025" s="106"/>
    </row>
    <row r="1026" ht="18.75" customHeight="1">
      <c r="A1026" s="106"/>
      <c r="B1026" s="111"/>
      <c r="C1026" s="112"/>
      <c r="D1026" s="112"/>
      <c r="E1026" s="99" t="str">
        <f t="shared" si="4"/>
        <v/>
      </c>
      <c r="F1026" s="99" t="str">
        <f t="shared" si="5"/>
        <v/>
      </c>
      <c r="G1026" s="99" t="str">
        <f t="shared" si="6"/>
        <v/>
      </c>
      <c r="H1026" s="113"/>
      <c r="I1026" s="113"/>
      <c r="J1026" s="106"/>
      <c r="K1026" s="99" t="str">
        <f>IF($J1026="","",VLOOKUP($J1026,'Bảng tổng hợp'!$C$11:$Q$20000,2,0))</f>
        <v/>
      </c>
      <c r="L1026" s="101" t="str">
        <f>IF($J1026="","",VLOOKUP($J1026,'Bảng tổng hợp'!$C$11:$Q$20000,3,0))</f>
        <v/>
      </c>
      <c r="M1026" s="114"/>
      <c r="N1026" s="102">
        <f t="shared" si="3"/>
        <v>0</v>
      </c>
      <c r="O1026" s="103"/>
      <c r="P1026" s="104" t="str">
        <f>IF($J1026="","",VLOOKUP($J1026,'Bảng tổng hợp'!$C$11:$M$20000,10,0))</f>
        <v/>
      </c>
      <c r="Q1026" s="105" t="str">
        <f>IF($J1026="","",VLOOKUP($J1026,'Bảng tổng hợp'!$C$11:$M$20000,11,0))</f>
        <v/>
      </c>
      <c r="R1026" s="106"/>
      <c r="S1026" s="106"/>
      <c r="T1026" s="106"/>
      <c r="U1026" s="106"/>
      <c r="V1026" s="106"/>
      <c r="W1026" s="106"/>
      <c r="X1026" s="106"/>
      <c r="Y1026" s="106"/>
      <c r="Z1026" s="106"/>
    </row>
    <row r="1027" ht="18.75" customHeight="1">
      <c r="A1027" s="106"/>
      <c r="B1027" s="111"/>
      <c r="C1027" s="112"/>
      <c r="D1027" s="112"/>
      <c r="E1027" s="99" t="str">
        <f t="shared" si="4"/>
        <v/>
      </c>
      <c r="F1027" s="99" t="str">
        <f t="shared" si="5"/>
        <v/>
      </c>
      <c r="G1027" s="99" t="str">
        <f t="shared" si="6"/>
        <v/>
      </c>
      <c r="H1027" s="113"/>
      <c r="I1027" s="113"/>
      <c r="J1027" s="106"/>
      <c r="K1027" s="99" t="str">
        <f>IF($J1027="","",VLOOKUP($J1027,'Bảng tổng hợp'!$C$11:$Q$20000,2,0))</f>
        <v/>
      </c>
      <c r="L1027" s="101" t="str">
        <f>IF($J1027="","",VLOOKUP($J1027,'Bảng tổng hợp'!$C$11:$Q$20000,3,0))</f>
        <v/>
      </c>
      <c r="M1027" s="114"/>
      <c r="N1027" s="102">
        <f t="shared" si="3"/>
        <v>0</v>
      </c>
      <c r="O1027" s="103"/>
      <c r="P1027" s="104" t="str">
        <f>IF($J1027="","",VLOOKUP($J1027,'Bảng tổng hợp'!$C$11:$M$20000,10,0))</f>
        <v/>
      </c>
      <c r="Q1027" s="105" t="str">
        <f>IF($J1027="","",VLOOKUP($J1027,'Bảng tổng hợp'!$C$11:$M$20000,11,0))</f>
        <v/>
      </c>
      <c r="R1027" s="106"/>
      <c r="S1027" s="106"/>
      <c r="T1027" s="106"/>
      <c r="U1027" s="106"/>
      <c r="V1027" s="106"/>
      <c r="W1027" s="106"/>
      <c r="X1027" s="106"/>
      <c r="Y1027" s="106"/>
      <c r="Z1027" s="106"/>
    </row>
    <row r="1028" ht="18.75" customHeight="1">
      <c r="A1028" s="106"/>
      <c r="B1028" s="111"/>
      <c r="C1028" s="112"/>
      <c r="D1028" s="112"/>
      <c r="E1028" s="99" t="str">
        <f t="shared" si="4"/>
        <v/>
      </c>
      <c r="F1028" s="99" t="str">
        <f t="shared" si="5"/>
        <v/>
      </c>
      <c r="G1028" s="99" t="str">
        <f t="shared" si="6"/>
        <v/>
      </c>
      <c r="H1028" s="113"/>
      <c r="I1028" s="113"/>
      <c r="J1028" s="106"/>
      <c r="K1028" s="99" t="str">
        <f>IF($J1028="","",VLOOKUP($J1028,'Bảng tổng hợp'!$C$11:$Q$20000,2,0))</f>
        <v/>
      </c>
      <c r="L1028" s="101" t="str">
        <f>IF($J1028="","",VLOOKUP($J1028,'Bảng tổng hợp'!$C$11:$Q$20000,3,0))</f>
        <v/>
      </c>
      <c r="M1028" s="114"/>
      <c r="N1028" s="102">
        <f t="shared" si="3"/>
        <v>0</v>
      </c>
      <c r="O1028" s="103"/>
      <c r="P1028" s="104" t="str">
        <f>IF($J1028="","",VLOOKUP($J1028,'Bảng tổng hợp'!$C$11:$M$20000,10,0))</f>
        <v/>
      </c>
      <c r="Q1028" s="105" t="str">
        <f>IF($J1028="","",VLOOKUP($J1028,'Bảng tổng hợp'!$C$11:$M$20000,11,0))</f>
        <v/>
      </c>
      <c r="R1028" s="106"/>
      <c r="S1028" s="106"/>
      <c r="T1028" s="106"/>
      <c r="U1028" s="106"/>
      <c r="V1028" s="106"/>
      <c r="W1028" s="106"/>
      <c r="X1028" s="106"/>
      <c r="Y1028" s="106"/>
      <c r="Z1028" s="106"/>
    </row>
    <row r="1029" ht="18.75" customHeight="1">
      <c r="A1029" s="106"/>
      <c r="B1029" s="111"/>
      <c r="C1029" s="112"/>
      <c r="D1029" s="112"/>
      <c r="E1029" s="99" t="str">
        <f t="shared" si="4"/>
        <v/>
      </c>
      <c r="F1029" s="99" t="str">
        <f t="shared" si="5"/>
        <v/>
      </c>
      <c r="G1029" s="99" t="str">
        <f t="shared" si="6"/>
        <v/>
      </c>
      <c r="H1029" s="113"/>
      <c r="I1029" s="113"/>
      <c r="J1029" s="106"/>
      <c r="K1029" s="99" t="str">
        <f>IF($J1029="","",VLOOKUP($J1029,'Bảng tổng hợp'!$C$11:$Q$20000,2,0))</f>
        <v/>
      </c>
      <c r="L1029" s="101" t="str">
        <f>IF($J1029="","",VLOOKUP($J1029,'Bảng tổng hợp'!$C$11:$Q$20000,3,0))</f>
        <v/>
      </c>
      <c r="M1029" s="114"/>
      <c r="N1029" s="102">
        <f t="shared" si="3"/>
        <v>0</v>
      </c>
      <c r="O1029" s="103"/>
      <c r="P1029" s="104" t="str">
        <f>IF($J1029="","",VLOOKUP($J1029,'Bảng tổng hợp'!$C$11:$M$20000,10,0))</f>
        <v/>
      </c>
      <c r="Q1029" s="105" t="str">
        <f>IF($J1029="","",VLOOKUP($J1029,'Bảng tổng hợp'!$C$11:$M$20000,11,0))</f>
        <v/>
      </c>
      <c r="R1029" s="106"/>
      <c r="S1029" s="106"/>
      <c r="T1029" s="106"/>
      <c r="U1029" s="106"/>
      <c r="V1029" s="106"/>
      <c r="W1029" s="106"/>
      <c r="X1029" s="106"/>
      <c r="Y1029" s="106"/>
      <c r="Z1029" s="106"/>
    </row>
    <row r="1030" ht="18.75" customHeight="1">
      <c r="A1030" s="106"/>
      <c r="B1030" s="111"/>
      <c r="C1030" s="112"/>
      <c r="D1030" s="112"/>
      <c r="E1030" s="99" t="str">
        <f t="shared" si="4"/>
        <v/>
      </c>
      <c r="F1030" s="99" t="str">
        <f t="shared" si="5"/>
        <v/>
      </c>
      <c r="G1030" s="99" t="str">
        <f t="shared" si="6"/>
        <v/>
      </c>
      <c r="H1030" s="113"/>
      <c r="I1030" s="113"/>
      <c r="J1030" s="106"/>
      <c r="K1030" s="99" t="str">
        <f>IF($J1030="","",VLOOKUP($J1030,'Bảng tổng hợp'!$C$11:$Q$20000,2,0))</f>
        <v/>
      </c>
      <c r="L1030" s="101" t="str">
        <f>IF($J1030="","",VLOOKUP($J1030,'Bảng tổng hợp'!$C$11:$Q$20000,3,0))</f>
        <v/>
      </c>
      <c r="M1030" s="114"/>
      <c r="N1030" s="102">
        <f t="shared" si="3"/>
        <v>0</v>
      </c>
      <c r="O1030" s="103"/>
      <c r="P1030" s="104" t="str">
        <f>IF($J1030="","",VLOOKUP($J1030,'Bảng tổng hợp'!$C$11:$M$20000,10,0))</f>
        <v/>
      </c>
      <c r="Q1030" s="105" t="str">
        <f>IF($J1030="","",VLOOKUP($J1030,'Bảng tổng hợp'!$C$11:$M$20000,11,0))</f>
        <v/>
      </c>
      <c r="R1030" s="106"/>
      <c r="S1030" s="106"/>
      <c r="T1030" s="106"/>
      <c r="U1030" s="106"/>
      <c r="V1030" s="106"/>
      <c r="W1030" s="106"/>
      <c r="X1030" s="106"/>
      <c r="Y1030" s="106"/>
      <c r="Z1030" s="106"/>
    </row>
    <row r="1031" ht="18.75" customHeight="1">
      <c r="A1031" s="106"/>
      <c r="B1031" s="111"/>
      <c r="C1031" s="112"/>
      <c r="D1031" s="112"/>
      <c r="E1031" s="99" t="str">
        <f t="shared" si="4"/>
        <v/>
      </c>
      <c r="F1031" s="99" t="str">
        <f t="shared" si="5"/>
        <v/>
      </c>
      <c r="G1031" s="99" t="str">
        <f t="shared" si="6"/>
        <v/>
      </c>
      <c r="H1031" s="113"/>
      <c r="I1031" s="113"/>
      <c r="J1031" s="106"/>
      <c r="K1031" s="99" t="str">
        <f>IF($J1031="","",VLOOKUP($J1031,'Bảng tổng hợp'!$C$11:$Q$20000,2,0))</f>
        <v/>
      </c>
      <c r="L1031" s="101" t="str">
        <f>IF($J1031="","",VLOOKUP($J1031,'Bảng tổng hợp'!$C$11:$Q$20000,3,0))</f>
        <v/>
      </c>
      <c r="M1031" s="114"/>
      <c r="N1031" s="102">
        <f t="shared" si="3"/>
        <v>0</v>
      </c>
      <c r="O1031" s="103"/>
      <c r="P1031" s="104" t="str">
        <f>IF($J1031="","",VLOOKUP($J1031,'Bảng tổng hợp'!$C$11:$M$20000,10,0))</f>
        <v/>
      </c>
      <c r="Q1031" s="105" t="str">
        <f>IF($J1031="","",VLOOKUP($J1031,'Bảng tổng hợp'!$C$11:$M$20000,11,0))</f>
        <v/>
      </c>
      <c r="R1031" s="106"/>
      <c r="S1031" s="106"/>
      <c r="T1031" s="106"/>
      <c r="U1031" s="106"/>
      <c r="V1031" s="106"/>
      <c r="W1031" s="106"/>
      <c r="X1031" s="106"/>
      <c r="Y1031" s="106"/>
      <c r="Z1031" s="106"/>
    </row>
    <row r="1032" ht="18.75" customHeight="1">
      <c r="A1032" s="106"/>
      <c r="B1032" s="111"/>
      <c r="C1032" s="112"/>
      <c r="D1032" s="112"/>
      <c r="E1032" s="99" t="str">
        <f t="shared" si="4"/>
        <v/>
      </c>
      <c r="F1032" s="99" t="str">
        <f t="shared" si="5"/>
        <v/>
      </c>
      <c r="G1032" s="99" t="str">
        <f t="shared" si="6"/>
        <v/>
      </c>
      <c r="H1032" s="113"/>
      <c r="I1032" s="113"/>
      <c r="J1032" s="106"/>
      <c r="K1032" s="99" t="str">
        <f>IF($J1032="","",VLOOKUP($J1032,'Bảng tổng hợp'!$C$11:$Q$20000,2,0))</f>
        <v/>
      </c>
      <c r="L1032" s="101" t="str">
        <f>IF($J1032="","",VLOOKUP($J1032,'Bảng tổng hợp'!$C$11:$Q$20000,3,0))</f>
        <v/>
      </c>
      <c r="M1032" s="114"/>
      <c r="N1032" s="102">
        <f t="shared" si="3"/>
        <v>0</v>
      </c>
      <c r="O1032" s="103"/>
      <c r="P1032" s="104" t="str">
        <f>IF($J1032="","",VLOOKUP($J1032,'Bảng tổng hợp'!$C$11:$M$20000,10,0))</f>
        <v/>
      </c>
      <c r="Q1032" s="105" t="str">
        <f>IF($J1032="","",VLOOKUP($J1032,'Bảng tổng hợp'!$C$11:$M$20000,11,0))</f>
        <v/>
      </c>
      <c r="R1032" s="106"/>
      <c r="S1032" s="106"/>
      <c r="T1032" s="106"/>
      <c r="U1032" s="106"/>
      <c r="V1032" s="106"/>
      <c r="W1032" s="106"/>
      <c r="X1032" s="106"/>
      <c r="Y1032" s="106"/>
      <c r="Z1032" s="106"/>
    </row>
    <row r="1033" ht="18.75" customHeight="1">
      <c r="A1033" s="106"/>
      <c r="B1033" s="111"/>
      <c r="C1033" s="112"/>
      <c r="D1033" s="112"/>
      <c r="E1033" s="99" t="str">
        <f t="shared" si="4"/>
        <v/>
      </c>
      <c r="F1033" s="99" t="str">
        <f t="shared" si="5"/>
        <v/>
      </c>
      <c r="G1033" s="99" t="str">
        <f t="shared" si="6"/>
        <v/>
      </c>
      <c r="H1033" s="113"/>
      <c r="I1033" s="113"/>
      <c r="J1033" s="106"/>
      <c r="K1033" s="99" t="str">
        <f>IF($J1033="","",VLOOKUP($J1033,'Bảng tổng hợp'!$C$11:$Q$20000,2,0))</f>
        <v/>
      </c>
      <c r="L1033" s="101" t="str">
        <f>IF($J1033="","",VLOOKUP($J1033,'Bảng tổng hợp'!$C$11:$Q$20000,3,0))</f>
        <v/>
      </c>
      <c r="M1033" s="114"/>
      <c r="N1033" s="102">
        <f t="shared" si="3"/>
        <v>0</v>
      </c>
      <c r="O1033" s="103"/>
      <c r="P1033" s="104" t="str">
        <f>IF($J1033="","",VLOOKUP($J1033,'Bảng tổng hợp'!$C$11:$M$20000,10,0))</f>
        <v/>
      </c>
      <c r="Q1033" s="105" t="str">
        <f>IF($J1033="","",VLOOKUP($J1033,'Bảng tổng hợp'!$C$11:$M$20000,11,0))</f>
        <v/>
      </c>
      <c r="R1033" s="106"/>
      <c r="S1033" s="106"/>
      <c r="T1033" s="106"/>
      <c r="U1033" s="106"/>
      <c r="V1033" s="106"/>
      <c r="W1033" s="106"/>
      <c r="X1033" s="106"/>
      <c r="Y1033" s="106"/>
      <c r="Z1033" s="106"/>
    </row>
    <row r="1034" ht="18.75" customHeight="1">
      <c r="A1034" s="106"/>
      <c r="B1034" s="111"/>
      <c r="C1034" s="112"/>
      <c r="D1034" s="112"/>
      <c r="E1034" s="99" t="str">
        <f t="shared" si="4"/>
        <v/>
      </c>
      <c r="F1034" s="99" t="str">
        <f t="shared" si="5"/>
        <v/>
      </c>
      <c r="G1034" s="99" t="str">
        <f t="shared" si="6"/>
        <v/>
      </c>
      <c r="H1034" s="113"/>
      <c r="I1034" s="113"/>
      <c r="J1034" s="106"/>
      <c r="K1034" s="99" t="str">
        <f>IF($J1034="","",VLOOKUP($J1034,'Bảng tổng hợp'!$C$11:$Q$20000,2,0))</f>
        <v/>
      </c>
      <c r="L1034" s="101" t="str">
        <f>IF($J1034="","",VLOOKUP($J1034,'Bảng tổng hợp'!$C$11:$Q$20000,3,0))</f>
        <v/>
      </c>
      <c r="M1034" s="114"/>
      <c r="N1034" s="102">
        <f t="shared" si="3"/>
        <v>0</v>
      </c>
      <c r="O1034" s="103"/>
      <c r="P1034" s="104" t="str">
        <f>IF($J1034="","",VLOOKUP($J1034,'Bảng tổng hợp'!$C$11:$M$20000,10,0))</f>
        <v/>
      </c>
      <c r="Q1034" s="105" t="str">
        <f>IF($J1034="","",VLOOKUP($J1034,'Bảng tổng hợp'!$C$11:$M$20000,11,0))</f>
        <v/>
      </c>
      <c r="R1034" s="106"/>
      <c r="S1034" s="106"/>
      <c r="T1034" s="106"/>
      <c r="U1034" s="106"/>
      <c r="V1034" s="106"/>
      <c r="W1034" s="106"/>
      <c r="X1034" s="106"/>
      <c r="Y1034" s="106"/>
      <c r="Z1034" s="106"/>
    </row>
    <row r="1035" ht="18.75" customHeight="1">
      <c r="A1035" s="106"/>
      <c r="B1035" s="111"/>
      <c r="C1035" s="112"/>
      <c r="D1035" s="112"/>
      <c r="E1035" s="99" t="str">
        <f t="shared" si="4"/>
        <v/>
      </c>
      <c r="F1035" s="99" t="str">
        <f t="shared" si="5"/>
        <v/>
      </c>
      <c r="G1035" s="99" t="str">
        <f t="shared" si="6"/>
        <v/>
      </c>
      <c r="H1035" s="113"/>
      <c r="I1035" s="113"/>
      <c r="J1035" s="106"/>
      <c r="K1035" s="99" t="str">
        <f>IF($J1035="","",VLOOKUP($J1035,'Bảng tổng hợp'!$C$11:$Q$20000,2,0))</f>
        <v/>
      </c>
      <c r="L1035" s="101" t="str">
        <f>IF($J1035="","",VLOOKUP($J1035,'Bảng tổng hợp'!$C$11:$Q$20000,3,0))</f>
        <v/>
      </c>
      <c r="M1035" s="114"/>
      <c r="N1035" s="102">
        <f t="shared" si="3"/>
        <v>0</v>
      </c>
      <c r="O1035" s="103"/>
      <c r="P1035" s="104" t="str">
        <f>IF($J1035="","",VLOOKUP($J1035,'Bảng tổng hợp'!$C$11:$M$20000,10,0))</f>
        <v/>
      </c>
      <c r="Q1035" s="105" t="str">
        <f>IF($J1035="","",VLOOKUP($J1035,'Bảng tổng hợp'!$C$11:$M$20000,11,0))</f>
        <v/>
      </c>
      <c r="R1035" s="106"/>
      <c r="S1035" s="106"/>
      <c r="T1035" s="106"/>
      <c r="U1035" s="106"/>
      <c r="V1035" s="106"/>
      <c r="W1035" s="106"/>
      <c r="X1035" s="106"/>
      <c r="Y1035" s="106"/>
      <c r="Z1035" s="106"/>
    </row>
    <row r="1036" ht="18.75" customHeight="1">
      <c r="A1036" s="106"/>
      <c r="B1036" s="111"/>
      <c r="C1036" s="112"/>
      <c r="D1036" s="112"/>
      <c r="E1036" s="99" t="str">
        <f t="shared" si="4"/>
        <v/>
      </c>
      <c r="F1036" s="99" t="str">
        <f t="shared" si="5"/>
        <v/>
      </c>
      <c r="G1036" s="99" t="str">
        <f t="shared" si="6"/>
        <v/>
      </c>
      <c r="H1036" s="113"/>
      <c r="I1036" s="113"/>
      <c r="J1036" s="106"/>
      <c r="K1036" s="99" t="str">
        <f>IF($J1036="","",VLOOKUP($J1036,'Bảng tổng hợp'!$C$11:$Q$20000,2,0))</f>
        <v/>
      </c>
      <c r="L1036" s="101" t="str">
        <f>IF($J1036="","",VLOOKUP($J1036,'Bảng tổng hợp'!$C$11:$Q$20000,3,0))</f>
        <v/>
      </c>
      <c r="M1036" s="114"/>
      <c r="N1036" s="102">
        <f t="shared" si="3"/>
        <v>0</v>
      </c>
      <c r="O1036" s="103"/>
      <c r="P1036" s="104" t="str">
        <f>IF($J1036="","",VLOOKUP($J1036,'Bảng tổng hợp'!$C$11:$M$20000,10,0))</f>
        <v/>
      </c>
      <c r="Q1036" s="105" t="str">
        <f>IF($J1036="","",VLOOKUP($J1036,'Bảng tổng hợp'!$C$11:$M$20000,11,0))</f>
        <v/>
      </c>
      <c r="R1036" s="106"/>
      <c r="S1036" s="106"/>
      <c r="T1036" s="106"/>
      <c r="U1036" s="106"/>
      <c r="V1036" s="106"/>
      <c r="W1036" s="106"/>
      <c r="X1036" s="106"/>
      <c r="Y1036" s="106"/>
      <c r="Z1036" s="106"/>
    </row>
    <row r="1037" ht="18.75" customHeight="1">
      <c r="A1037" s="106"/>
      <c r="B1037" s="111"/>
      <c r="C1037" s="112"/>
      <c r="D1037" s="112"/>
      <c r="E1037" s="99" t="str">
        <f t="shared" si="4"/>
        <v/>
      </c>
      <c r="F1037" s="99" t="str">
        <f t="shared" si="5"/>
        <v/>
      </c>
      <c r="G1037" s="99" t="str">
        <f t="shared" si="6"/>
        <v/>
      </c>
      <c r="H1037" s="113"/>
      <c r="I1037" s="113"/>
      <c r="J1037" s="106"/>
      <c r="K1037" s="99" t="str">
        <f>IF($J1037="","",VLOOKUP($J1037,'Bảng tổng hợp'!$C$11:$Q$20000,2,0))</f>
        <v/>
      </c>
      <c r="L1037" s="101" t="str">
        <f>IF($J1037="","",VLOOKUP($J1037,'Bảng tổng hợp'!$C$11:$Q$20000,3,0))</f>
        <v/>
      </c>
      <c r="M1037" s="114"/>
      <c r="N1037" s="102">
        <f t="shared" si="3"/>
        <v>0</v>
      </c>
      <c r="O1037" s="103"/>
      <c r="P1037" s="104" t="str">
        <f>IF($J1037="","",VLOOKUP($J1037,'Bảng tổng hợp'!$C$11:$M$20000,10,0))</f>
        <v/>
      </c>
      <c r="Q1037" s="105" t="str">
        <f>IF($J1037="","",VLOOKUP($J1037,'Bảng tổng hợp'!$C$11:$M$20000,11,0))</f>
        <v/>
      </c>
      <c r="R1037" s="106"/>
      <c r="S1037" s="106"/>
      <c r="T1037" s="106"/>
      <c r="U1037" s="106"/>
      <c r="V1037" s="106"/>
      <c r="W1037" s="106"/>
      <c r="X1037" s="106"/>
      <c r="Y1037" s="106"/>
      <c r="Z1037" s="106"/>
    </row>
    <row r="1038" ht="18.75" customHeight="1">
      <c r="A1038" s="106"/>
      <c r="B1038" s="111"/>
      <c r="C1038" s="112"/>
      <c r="D1038" s="112"/>
      <c r="E1038" s="99" t="str">
        <f t="shared" si="4"/>
        <v/>
      </c>
      <c r="F1038" s="99" t="str">
        <f t="shared" si="5"/>
        <v/>
      </c>
      <c r="G1038" s="99" t="str">
        <f t="shared" si="6"/>
        <v/>
      </c>
      <c r="H1038" s="113"/>
      <c r="I1038" s="113"/>
      <c r="J1038" s="106"/>
      <c r="K1038" s="99" t="str">
        <f>IF($J1038="","",VLOOKUP($J1038,'Bảng tổng hợp'!$C$11:$Q$20000,2,0))</f>
        <v/>
      </c>
      <c r="L1038" s="101" t="str">
        <f>IF($J1038="","",VLOOKUP($J1038,'Bảng tổng hợp'!$C$11:$Q$20000,3,0))</f>
        <v/>
      </c>
      <c r="M1038" s="114"/>
      <c r="N1038" s="102">
        <f t="shared" si="3"/>
        <v>0</v>
      </c>
      <c r="O1038" s="103"/>
      <c r="P1038" s="104" t="str">
        <f>IF($J1038="","",VLOOKUP($J1038,'Bảng tổng hợp'!$C$11:$M$20000,10,0))</f>
        <v/>
      </c>
      <c r="Q1038" s="105" t="str">
        <f>IF($J1038="","",VLOOKUP($J1038,'Bảng tổng hợp'!$C$11:$M$20000,11,0))</f>
        <v/>
      </c>
      <c r="R1038" s="106"/>
      <c r="S1038" s="106"/>
      <c r="T1038" s="106"/>
      <c r="U1038" s="106"/>
      <c r="V1038" s="106"/>
      <c r="W1038" s="106"/>
      <c r="X1038" s="106"/>
      <c r="Y1038" s="106"/>
      <c r="Z1038" s="106"/>
    </row>
    <row r="1039" ht="18.75" customHeight="1">
      <c r="A1039" s="106"/>
      <c r="B1039" s="111"/>
      <c r="C1039" s="112"/>
      <c r="D1039" s="112"/>
      <c r="E1039" s="99" t="str">
        <f t="shared" si="4"/>
        <v/>
      </c>
      <c r="F1039" s="99" t="str">
        <f t="shared" si="5"/>
        <v/>
      </c>
      <c r="G1039" s="99" t="str">
        <f t="shared" si="6"/>
        <v/>
      </c>
      <c r="H1039" s="113"/>
      <c r="I1039" s="113"/>
      <c r="J1039" s="106"/>
      <c r="K1039" s="99" t="str">
        <f>IF($J1039="","",VLOOKUP($J1039,'Bảng tổng hợp'!$C$11:$Q$20000,2,0))</f>
        <v/>
      </c>
      <c r="L1039" s="101" t="str">
        <f>IF($J1039="","",VLOOKUP($J1039,'Bảng tổng hợp'!$C$11:$Q$20000,3,0))</f>
        <v/>
      </c>
      <c r="M1039" s="114"/>
      <c r="N1039" s="102">
        <f t="shared" si="3"/>
        <v>0</v>
      </c>
      <c r="O1039" s="103"/>
      <c r="P1039" s="104" t="str">
        <f>IF($J1039="","",VLOOKUP($J1039,'Bảng tổng hợp'!$C$11:$M$20000,10,0))</f>
        <v/>
      </c>
      <c r="Q1039" s="105" t="str">
        <f>IF($J1039="","",VLOOKUP($J1039,'Bảng tổng hợp'!$C$11:$M$20000,11,0))</f>
        <v/>
      </c>
      <c r="R1039" s="106"/>
      <c r="S1039" s="106"/>
      <c r="T1039" s="106"/>
      <c r="U1039" s="106"/>
      <c r="V1039" s="106"/>
      <c r="W1039" s="106"/>
      <c r="X1039" s="106"/>
      <c r="Y1039" s="106"/>
      <c r="Z1039" s="106"/>
    </row>
    <row r="1040" ht="18.75" customHeight="1">
      <c r="A1040" s="106"/>
      <c r="B1040" s="111"/>
      <c r="C1040" s="112"/>
      <c r="D1040" s="112"/>
      <c r="E1040" s="99" t="str">
        <f t="shared" si="4"/>
        <v/>
      </c>
      <c r="F1040" s="99" t="str">
        <f t="shared" si="5"/>
        <v/>
      </c>
      <c r="G1040" s="99" t="str">
        <f t="shared" si="6"/>
        <v/>
      </c>
      <c r="H1040" s="113"/>
      <c r="I1040" s="113"/>
      <c r="J1040" s="106"/>
      <c r="K1040" s="99" t="str">
        <f>IF($J1040="","",VLOOKUP($J1040,'Bảng tổng hợp'!$C$11:$Q$20000,2,0))</f>
        <v/>
      </c>
      <c r="L1040" s="101" t="str">
        <f>IF($J1040="","",VLOOKUP($J1040,'Bảng tổng hợp'!$C$11:$Q$20000,3,0))</f>
        <v/>
      </c>
      <c r="M1040" s="114"/>
      <c r="N1040" s="102">
        <f t="shared" si="3"/>
        <v>0</v>
      </c>
      <c r="O1040" s="103"/>
      <c r="P1040" s="104" t="str">
        <f>IF($J1040="","",VLOOKUP($J1040,'Bảng tổng hợp'!$C$11:$M$20000,10,0))</f>
        <v/>
      </c>
      <c r="Q1040" s="105" t="str">
        <f>IF($J1040="","",VLOOKUP($J1040,'Bảng tổng hợp'!$C$11:$M$20000,11,0))</f>
        <v/>
      </c>
      <c r="R1040" s="106"/>
      <c r="S1040" s="106"/>
      <c r="T1040" s="106"/>
      <c r="U1040" s="106"/>
      <c r="V1040" s="106"/>
      <c r="W1040" s="106"/>
      <c r="X1040" s="106"/>
      <c r="Y1040" s="106"/>
      <c r="Z1040" s="106"/>
    </row>
    <row r="1041" ht="18.75" customHeight="1">
      <c r="A1041" s="106"/>
      <c r="B1041" s="111"/>
      <c r="C1041" s="112"/>
      <c r="D1041" s="112"/>
      <c r="E1041" s="99" t="str">
        <f t="shared" si="4"/>
        <v/>
      </c>
      <c r="F1041" s="99" t="str">
        <f t="shared" si="5"/>
        <v/>
      </c>
      <c r="G1041" s="99" t="str">
        <f t="shared" si="6"/>
        <v/>
      </c>
      <c r="H1041" s="113"/>
      <c r="I1041" s="113"/>
      <c r="J1041" s="106"/>
      <c r="K1041" s="99" t="str">
        <f>IF($J1041="","",VLOOKUP($J1041,'Bảng tổng hợp'!$C$11:$Q$20000,2,0))</f>
        <v/>
      </c>
      <c r="L1041" s="101" t="str">
        <f>IF($J1041="","",VLOOKUP($J1041,'Bảng tổng hợp'!$C$11:$Q$20000,3,0))</f>
        <v/>
      </c>
      <c r="M1041" s="114"/>
      <c r="N1041" s="102">
        <f t="shared" si="3"/>
        <v>0</v>
      </c>
      <c r="O1041" s="103"/>
      <c r="P1041" s="104" t="str">
        <f>IF($J1041="","",VLOOKUP($J1041,'Bảng tổng hợp'!$C$11:$M$20000,10,0))</f>
        <v/>
      </c>
      <c r="Q1041" s="105" t="str">
        <f>IF($J1041="","",VLOOKUP($J1041,'Bảng tổng hợp'!$C$11:$M$20000,11,0))</f>
        <v/>
      </c>
      <c r="R1041" s="106"/>
      <c r="S1041" s="106"/>
      <c r="T1041" s="106"/>
      <c r="U1041" s="106"/>
      <c r="V1041" s="106"/>
      <c r="W1041" s="106"/>
      <c r="X1041" s="106"/>
      <c r="Y1041" s="106"/>
      <c r="Z1041" s="106"/>
    </row>
    <row r="1042" ht="18.75" customHeight="1">
      <c r="A1042" s="106"/>
      <c r="B1042" s="111"/>
      <c r="C1042" s="112"/>
      <c r="D1042" s="112"/>
      <c r="E1042" s="99" t="str">
        <f t="shared" si="4"/>
        <v/>
      </c>
      <c r="F1042" s="99" t="str">
        <f t="shared" si="5"/>
        <v/>
      </c>
      <c r="G1042" s="99" t="str">
        <f t="shared" si="6"/>
        <v/>
      </c>
      <c r="H1042" s="113"/>
      <c r="I1042" s="113"/>
      <c r="J1042" s="106"/>
      <c r="K1042" s="99" t="str">
        <f>IF($J1042="","",VLOOKUP($J1042,'Bảng tổng hợp'!$C$11:$Q$20000,2,0))</f>
        <v/>
      </c>
      <c r="L1042" s="101" t="str">
        <f>IF($J1042="","",VLOOKUP($J1042,'Bảng tổng hợp'!$C$11:$Q$20000,3,0))</f>
        <v/>
      </c>
      <c r="M1042" s="114"/>
      <c r="N1042" s="102">
        <f t="shared" si="3"/>
        <v>0</v>
      </c>
      <c r="O1042" s="103"/>
      <c r="P1042" s="104" t="str">
        <f>IF($J1042="","",VLOOKUP($J1042,'Bảng tổng hợp'!$C$11:$M$20000,10,0))</f>
        <v/>
      </c>
      <c r="Q1042" s="105" t="str">
        <f>IF($J1042="","",VLOOKUP($J1042,'Bảng tổng hợp'!$C$11:$M$20000,11,0))</f>
        <v/>
      </c>
      <c r="R1042" s="106"/>
      <c r="S1042" s="106"/>
      <c r="T1042" s="106"/>
      <c r="U1042" s="106"/>
      <c r="V1042" s="106"/>
      <c r="W1042" s="106"/>
      <c r="X1042" s="106"/>
      <c r="Y1042" s="106"/>
      <c r="Z1042" s="106"/>
    </row>
    <row r="1043" ht="18.75" customHeight="1">
      <c r="A1043" s="106"/>
      <c r="B1043" s="111"/>
      <c r="C1043" s="112"/>
      <c r="D1043" s="112"/>
      <c r="E1043" s="99" t="str">
        <f t="shared" si="4"/>
        <v/>
      </c>
      <c r="F1043" s="99" t="str">
        <f t="shared" si="5"/>
        <v/>
      </c>
      <c r="G1043" s="99" t="str">
        <f t="shared" si="6"/>
        <v/>
      </c>
      <c r="H1043" s="113"/>
      <c r="I1043" s="113"/>
      <c r="J1043" s="106"/>
      <c r="K1043" s="99" t="str">
        <f>IF($J1043="","",VLOOKUP($J1043,'Bảng tổng hợp'!$C$11:$Q$20000,2,0))</f>
        <v/>
      </c>
      <c r="L1043" s="101" t="str">
        <f>IF($J1043="","",VLOOKUP($J1043,'Bảng tổng hợp'!$C$11:$Q$20000,3,0))</f>
        <v/>
      </c>
      <c r="M1043" s="114"/>
      <c r="N1043" s="102">
        <f t="shared" si="3"/>
        <v>0</v>
      </c>
      <c r="O1043" s="103"/>
      <c r="P1043" s="104" t="str">
        <f>IF($J1043="","",VLOOKUP($J1043,'Bảng tổng hợp'!$C$11:$M$20000,10,0))</f>
        <v/>
      </c>
      <c r="Q1043" s="105" t="str">
        <f>IF($J1043="","",VLOOKUP($J1043,'Bảng tổng hợp'!$C$11:$M$20000,11,0))</f>
        <v/>
      </c>
      <c r="R1043" s="106"/>
      <c r="S1043" s="106"/>
      <c r="T1043" s="106"/>
      <c r="U1043" s="106"/>
      <c r="V1043" s="106"/>
      <c r="W1043" s="106"/>
      <c r="X1043" s="106"/>
      <c r="Y1043" s="106"/>
      <c r="Z1043" s="106"/>
    </row>
    <row r="1044" ht="18.75" customHeight="1">
      <c r="A1044" s="106"/>
      <c r="B1044" s="111"/>
      <c r="C1044" s="112"/>
      <c r="D1044" s="112"/>
      <c r="E1044" s="99" t="str">
        <f t="shared" si="4"/>
        <v/>
      </c>
      <c r="F1044" s="99" t="str">
        <f t="shared" si="5"/>
        <v/>
      </c>
      <c r="G1044" s="99" t="str">
        <f t="shared" si="6"/>
        <v/>
      </c>
      <c r="H1044" s="113"/>
      <c r="I1044" s="113"/>
      <c r="J1044" s="106"/>
      <c r="K1044" s="99" t="str">
        <f>IF($J1044="","",VLOOKUP($J1044,'Bảng tổng hợp'!$C$11:$Q$20000,2,0))</f>
        <v/>
      </c>
      <c r="L1044" s="101" t="str">
        <f>IF($J1044="","",VLOOKUP($J1044,'Bảng tổng hợp'!$C$11:$Q$20000,3,0))</f>
        <v/>
      </c>
      <c r="M1044" s="114"/>
      <c r="N1044" s="102">
        <f t="shared" si="3"/>
        <v>0</v>
      </c>
      <c r="O1044" s="103"/>
      <c r="P1044" s="104" t="str">
        <f>IF($J1044="","",VLOOKUP($J1044,'Bảng tổng hợp'!$C$11:$M$20000,10,0))</f>
        <v/>
      </c>
      <c r="Q1044" s="105" t="str">
        <f>IF($J1044="","",VLOOKUP($J1044,'Bảng tổng hợp'!$C$11:$M$20000,11,0))</f>
        <v/>
      </c>
      <c r="R1044" s="106"/>
      <c r="S1044" s="106"/>
      <c r="T1044" s="106"/>
      <c r="U1044" s="106"/>
      <c r="V1044" s="106"/>
      <c r="W1044" s="106"/>
      <c r="X1044" s="106"/>
      <c r="Y1044" s="106"/>
      <c r="Z1044" s="106"/>
    </row>
    <row r="1045" ht="18.75" customHeight="1">
      <c r="A1045" s="106"/>
      <c r="B1045" s="111"/>
      <c r="C1045" s="112"/>
      <c r="D1045" s="112"/>
      <c r="E1045" s="99" t="str">
        <f t="shared" si="4"/>
        <v/>
      </c>
      <c r="F1045" s="99" t="str">
        <f t="shared" si="5"/>
        <v/>
      </c>
      <c r="G1045" s="99" t="str">
        <f t="shared" si="6"/>
        <v/>
      </c>
      <c r="H1045" s="113"/>
      <c r="I1045" s="113"/>
      <c r="J1045" s="106"/>
      <c r="K1045" s="99" t="str">
        <f>IF($J1045="","",VLOOKUP($J1045,'Bảng tổng hợp'!$C$11:$Q$20000,2,0))</f>
        <v/>
      </c>
      <c r="L1045" s="101" t="str">
        <f>IF($J1045="","",VLOOKUP($J1045,'Bảng tổng hợp'!$C$11:$Q$20000,3,0))</f>
        <v/>
      </c>
      <c r="M1045" s="114"/>
      <c r="N1045" s="102">
        <f t="shared" si="3"/>
        <v>0</v>
      </c>
      <c r="O1045" s="103"/>
      <c r="P1045" s="104" t="str">
        <f>IF($J1045="","",VLOOKUP($J1045,'Bảng tổng hợp'!$C$11:$M$20000,10,0))</f>
        <v/>
      </c>
      <c r="Q1045" s="105" t="str">
        <f>IF($J1045="","",VLOOKUP($J1045,'Bảng tổng hợp'!$C$11:$M$20000,11,0))</f>
        <v/>
      </c>
      <c r="R1045" s="106"/>
      <c r="S1045" s="106"/>
      <c r="T1045" s="106"/>
      <c r="U1045" s="106"/>
      <c r="V1045" s="106"/>
      <c r="W1045" s="106"/>
      <c r="X1045" s="106"/>
      <c r="Y1045" s="106"/>
      <c r="Z1045" s="106"/>
    </row>
    <row r="1046" ht="18.75" customHeight="1">
      <c r="A1046" s="106"/>
      <c r="B1046" s="111"/>
      <c r="C1046" s="112"/>
      <c r="D1046" s="112"/>
      <c r="E1046" s="99" t="str">
        <f t="shared" si="4"/>
        <v/>
      </c>
      <c r="F1046" s="99" t="str">
        <f t="shared" si="5"/>
        <v/>
      </c>
      <c r="G1046" s="99" t="str">
        <f t="shared" si="6"/>
        <v/>
      </c>
      <c r="H1046" s="113"/>
      <c r="I1046" s="113"/>
      <c r="J1046" s="106"/>
      <c r="K1046" s="99" t="str">
        <f>IF($J1046="","",VLOOKUP($J1046,'Bảng tổng hợp'!$C$11:$Q$20000,2,0))</f>
        <v/>
      </c>
      <c r="L1046" s="101" t="str">
        <f>IF($J1046="","",VLOOKUP($J1046,'Bảng tổng hợp'!$C$11:$Q$20000,3,0))</f>
        <v/>
      </c>
      <c r="M1046" s="114"/>
      <c r="N1046" s="102">
        <f t="shared" si="3"/>
        <v>0</v>
      </c>
      <c r="O1046" s="103"/>
      <c r="P1046" s="104" t="str">
        <f>IF($J1046="","",VLOOKUP($J1046,'Bảng tổng hợp'!$C$11:$M$20000,10,0))</f>
        <v/>
      </c>
      <c r="Q1046" s="105" t="str">
        <f>IF($J1046="","",VLOOKUP($J1046,'Bảng tổng hợp'!$C$11:$M$20000,11,0))</f>
        <v/>
      </c>
      <c r="R1046" s="106"/>
      <c r="S1046" s="106"/>
      <c r="T1046" s="106"/>
      <c r="U1046" s="106"/>
      <c r="V1046" s="106"/>
      <c r="W1046" s="106"/>
      <c r="X1046" s="106"/>
      <c r="Y1046" s="106"/>
      <c r="Z1046" s="106"/>
    </row>
    <row r="1047" ht="18.75" customHeight="1">
      <c r="A1047" s="106"/>
      <c r="B1047" s="111"/>
      <c r="C1047" s="112"/>
      <c r="D1047" s="112"/>
      <c r="E1047" s="99" t="str">
        <f t="shared" si="4"/>
        <v/>
      </c>
      <c r="F1047" s="99" t="str">
        <f t="shared" si="5"/>
        <v/>
      </c>
      <c r="G1047" s="99" t="str">
        <f t="shared" si="6"/>
        <v/>
      </c>
      <c r="H1047" s="113"/>
      <c r="I1047" s="113"/>
      <c r="J1047" s="106"/>
      <c r="K1047" s="99" t="str">
        <f>IF($J1047="","",VLOOKUP($J1047,'Bảng tổng hợp'!$C$11:$Q$20000,2,0))</f>
        <v/>
      </c>
      <c r="L1047" s="101" t="str">
        <f>IF($J1047="","",VLOOKUP($J1047,'Bảng tổng hợp'!$C$11:$Q$20000,3,0))</f>
        <v/>
      </c>
      <c r="M1047" s="114"/>
      <c r="N1047" s="102">
        <f t="shared" si="3"/>
        <v>0</v>
      </c>
      <c r="O1047" s="103"/>
      <c r="P1047" s="104" t="str">
        <f>IF($J1047="","",VLOOKUP($J1047,'Bảng tổng hợp'!$C$11:$M$20000,10,0))</f>
        <v/>
      </c>
      <c r="Q1047" s="105" t="str">
        <f>IF($J1047="","",VLOOKUP($J1047,'Bảng tổng hợp'!$C$11:$M$20000,11,0))</f>
        <v/>
      </c>
      <c r="R1047" s="106"/>
      <c r="S1047" s="106"/>
      <c r="T1047" s="106"/>
      <c r="U1047" s="106"/>
      <c r="V1047" s="106"/>
      <c r="W1047" s="106"/>
      <c r="X1047" s="106"/>
      <c r="Y1047" s="106"/>
      <c r="Z1047" s="106"/>
    </row>
    <row r="1048" ht="18.75" customHeight="1">
      <c r="A1048" s="106"/>
      <c r="B1048" s="111"/>
      <c r="C1048" s="112"/>
      <c r="D1048" s="112"/>
      <c r="E1048" s="99" t="str">
        <f t="shared" si="4"/>
        <v/>
      </c>
      <c r="F1048" s="99" t="str">
        <f t="shared" si="5"/>
        <v/>
      </c>
      <c r="G1048" s="99" t="str">
        <f t="shared" si="6"/>
        <v/>
      </c>
      <c r="H1048" s="113"/>
      <c r="I1048" s="113"/>
      <c r="J1048" s="106"/>
      <c r="K1048" s="99" t="str">
        <f>IF($J1048="","",VLOOKUP($J1048,'Bảng tổng hợp'!$C$11:$Q$20000,2,0))</f>
        <v/>
      </c>
      <c r="L1048" s="101" t="str">
        <f>IF($J1048="","",VLOOKUP($J1048,'Bảng tổng hợp'!$C$11:$Q$20000,3,0))</f>
        <v/>
      </c>
      <c r="M1048" s="114"/>
      <c r="N1048" s="102">
        <f t="shared" si="3"/>
        <v>0</v>
      </c>
      <c r="O1048" s="103"/>
      <c r="P1048" s="104" t="str">
        <f>IF($J1048="","",VLOOKUP($J1048,'Bảng tổng hợp'!$C$11:$M$20000,10,0))</f>
        <v/>
      </c>
      <c r="Q1048" s="105" t="str">
        <f>IF($J1048="","",VLOOKUP($J1048,'Bảng tổng hợp'!$C$11:$M$20000,11,0))</f>
        <v/>
      </c>
      <c r="R1048" s="106"/>
      <c r="S1048" s="106"/>
      <c r="T1048" s="106"/>
      <c r="U1048" s="106"/>
      <c r="V1048" s="106"/>
      <c r="W1048" s="106"/>
      <c r="X1048" s="106"/>
      <c r="Y1048" s="106"/>
      <c r="Z1048" s="106"/>
    </row>
    <row r="1049" ht="18.75" customHeight="1">
      <c r="A1049" s="106"/>
      <c r="B1049" s="111"/>
      <c r="C1049" s="112"/>
      <c r="D1049" s="112"/>
      <c r="E1049" s="99" t="str">
        <f t="shared" si="4"/>
        <v/>
      </c>
      <c r="F1049" s="99" t="str">
        <f t="shared" si="5"/>
        <v/>
      </c>
      <c r="G1049" s="99" t="str">
        <f t="shared" si="6"/>
        <v/>
      </c>
      <c r="H1049" s="113"/>
      <c r="I1049" s="113"/>
      <c r="J1049" s="106"/>
      <c r="K1049" s="99" t="str">
        <f>IF($J1049="","",VLOOKUP($J1049,'Bảng tổng hợp'!$C$11:$Q$20000,2,0))</f>
        <v/>
      </c>
      <c r="L1049" s="101" t="str">
        <f>IF($J1049="","",VLOOKUP($J1049,'Bảng tổng hợp'!$C$11:$Q$20000,3,0))</f>
        <v/>
      </c>
      <c r="M1049" s="114"/>
      <c r="N1049" s="102">
        <f t="shared" si="3"/>
        <v>0</v>
      </c>
      <c r="O1049" s="103"/>
      <c r="P1049" s="104" t="str">
        <f>IF($J1049="","",VLOOKUP($J1049,'Bảng tổng hợp'!$C$11:$M$20000,10,0))</f>
        <v/>
      </c>
      <c r="Q1049" s="105" t="str">
        <f>IF($J1049="","",VLOOKUP($J1049,'Bảng tổng hợp'!$C$11:$M$20000,11,0))</f>
        <v/>
      </c>
      <c r="R1049" s="106"/>
      <c r="S1049" s="106"/>
      <c r="T1049" s="106"/>
      <c r="U1049" s="106"/>
      <c r="V1049" s="106"/>
      <c r="W1049" s="106"/>
      <c r="X1049" s="106"/>
      <c r="Y1049" s="106"/>
      <c r="Z1049" s="106"/>
    </row>
    <row r="1050" ht="18.75" customHeight="1">
      <c r="A1050" s="106"/>
      <c r="B1050" s="111"/>
      <c r="C1050" s="112"/>
      <c r="D1050" s="112"/>
      <c r="E1050" s="99" t="str">
        <f t="shared" si="4"/>
        <v/>
      </c>
      <c r="F1050" s="99" t="str">
        <f t="shared" si="5"/>
        <v/>
      </c>
      <c r="G1050" s="99" t="str">
        <f t="shared" si="6"/>
        <v/>
      </c>
      <c r="H1050" s="113"/>
      <c r="I1050" s="113"/>
      <c r="J1050" s="106"/>
      <c r="K1050" s="99" t="str">
        <f>IF($J1050="","",VLOOKUP($J1050,'Bảng tổng hợp'!$C$11:$Q$20000,2,0))</f>
        <v/>
      </c>
      <c r="L1050" s="101" t="str">
        <f>IF($J1050="","",VLOOKUP($J1050,'Bảng tổng hợp'!$C$11:$Q$20000,3,0))</f>
        <v/>
      </c>
      <c r="M1050" s="114"/>
      <c r="N1050" s="102">
        <f t="shared" si="3"/>
        <v>0</v>
      </c>
      <c r="O1050" s="103"/>
      <c r="P1050" s="104" t="str">
        <f>IF($J1050="","",VLOOKUP($J1050,'Bảng tổng hợp'!$C$11:$M$20000,10,0))</f>
        <v/>
      </c>
      <c r="Q1050" s="105" t="str">
        <f>IF($J1050="","",VLOOKUP($J1050,'Bảng tổng hợp'!$C$11:$M$20000,11,0))</f>
        <v/>
      </c>
      <c r="R1050" s="106"/>
      <c r="S1050" s="106"/>
      <c r="T1050" s="106"/>
      <c r="U1050" s="106"/>
      <c r="V1050" s="106"/>
      <c r="W1050" s="106"/>
      <c r="X1050" s="106"/>
      <c r="Y1050" s="106"/>
      <c r="Z1050" s="106"/>
    </row>
    <row r="1051" ht="18.75" customHeight="1">
      <c r="A1051" s="106"/>
      <c r="B1051" s="111"/>
      <c r="C1051" s="112"/>
      <c r="D1051" s="112"/>
      <c r="E1051" s="99" t="str">
        <f t="shared" si="4"/>
        <v/>
      </c>
      <c r="F1051" s="99" t="str">
        <f t="shared" si="5"/>
        <v/>
      </c>
      <c r="G1051" s="99" t="str">
        <f t="shared" si="6"/>
        <v/>
      </c>
      <c r="H1051" s="113"/>
      <c r="I1051" s="113"/>
      <c r="J1051" s="106"/>
      <c r="K1051" s="99" t="str">
        <f>IF($J1051="","",VLOOKUP($J1051,'Bảng tổng hợp'!$C$11:$Q$20000,2,0))</f>
        <v/>
      </c>
      <c r="L1051" s="101" t="str">
        <f>IF($J1051="","",VLOOKUP($J1051,'Bảng tổng hợp'!$C$11:$Q$20000,3,0))</f>
        <v/>
      </c>
      <c r="M1051" s="114"/>
      <c r="N1051" s="102">
        <f t="shared" si="3"/>
        <v>0</v>
      </c>
      <c r="O1051" s="103"/>
      <c r="P1051" s="104" t="str">
        <f>IF($J1051="","",VLOOKUP($J1051,'Bảng tổng hợp'!$C$11:$M$20000,10,0))</f>
        <v/>
      </c>
      <c r="Q1051" s="105" t="str">
        <f>IF($J1051="","",VLOOKUP($J1051,'Bảng tổng hợp'!$C$11:$M$20000,11,0))</f>
        <v/>
      </c>
      <c r="R1051" s="106"/>
      <c r="S1051" s="106"/>
      <c r="T1051" s="106"/>
      <c r="U1051" s="106"/>
      <c r="V1051" s="106"/>
      <c r="W1051" s="106"/>
      <c r="X1051" s="106"/>
      <c r="Y1051" s="106"/>
      <c r="Z1051" s="106"/>
    </row>
    <row r="1052" ht="18.75" customHeight="1">
      <c r="A1052" s="106"/>
      <c r="B1052" s="111"/>
      <c r="C1052" s="112"/>
      <c r="D1052" s="112"/>
      <c r="E1052" s="99" t="str">
        <f t="shared" si="4"/>
        <v/>
      </c>
      <c r="F1052" s="99" t="str">
        <f t="shared" si="5"/>
        <v/>
      </c>
      <c r="G1052" s="99" t="str">
        <f t="shared" si="6"/>
        <v/>
      </c>
      <c r="H1052" s="113"/>
      <c r="I1052" s="113"/>
      <c r="J1052" s="106"/>
      <c r="K1052" s="99" t="str">
        <f>IF($J1052="","",VLOOKUP($J1052,'Bảng tổng hợp'!$C$11:$Q$20000,2,0))</f>
        <v/>
      </c>
      <c r="L1052" s="101" t="str">
        <f>IF($J1052="","",VLOOKUP($J1052,'Bảng tổng hợp'!$C$11:$Q$20000,3,0))</f>
        <v/>
      </c>
      <c r="M1052" s="114"/>
      <c r="N1052" s="102">
        <f t="shared" si="3"/>
        <v>0</v>
      </c>
      <c r="O1052" s="103"/>
      <c r="P1052" s="104" t="str">
        <f>IF($J1052="","",VLOOKUP($J1052,'Bảng tổng hợp'!$C$11:$M$20000,10,0))</f>
        <v/>
      </c>
      <c r="Q1052" s="105" t="str">
        <f>IF($J1052="","",VLOOKUP($J1052,'Bảng tổng hợp'!$C$11:$M$20000,11,0))</f>
        <v/>
      </c>
      <c r="R1052" s="106"/>
      <c r="S1052" s="106"/>
      <c r="T1052" s="106"/>
      <c r="U1052" s="106"/>
      <c r="V1052" s="106"/>
      <c r="W1052" s="106"/>
      <c r="X1052" s="106"/>
      <c r="Y1052" s="106"/>
      <c r="Z1052" s="106"/>
    </row>
    <row r="1053" ht="18.75" customHeight="1">
      <c r="A1053" s="106"/>
      <c r="B1053" s="111"/>
      <c r="C1053" s="112"/>
      <c r="D1053" s="112"/>
      <c r="E1053" s="99" t="str">
        <f t="shared" si="4"/>
        <v/>
      </c>
      <c r="F1053" s="99" t="str">
        <f t="shared" si="5"/>
        <v/>
      </c>
      <c r="G1053" s="99" t="str">
        <f t="shared" si="6"/>
        <v/>
      </c>
      <c r="H1053" s="113"/>
      <c r="I1053" s="113"/>
      <c r="J1053" s="106"/>
      <c r="K1053" s="99" t="str">
        <f>IF($J1053="","",VLOOKUP($J1053,'Bảng tổng hợp'!$C$11:$Q$20000,2,0))</f>
        <v/>
      </c>
      <c r="L1053" s="101" t="str">
        <f>IF($J1053="","",VLOOKUP($J1053,'Bảng tổng hợp'!$C$11:$Q$20000,3,0))</f>
        <v/>
      </c>
      <c r="M1053" s="114"/>
      <c r="N1053" s="102">
        <f t="shared" si="3"/>
        <v>0</v>
      </c>
      <c r="O1053" s="103"/>
      <c r="P1053" s="104" t="str">
        <f>IF($J1053="","",VLOOKUP($J1053,'Bảng tổng hợp'!$C$11:$M$20000,10,0))</f>
        <v/>
      </c>
      <c r="Q1053" s="105" t="str">
        <f>IF($J1053="","",VLOOKUP($J1053,'Bảng tổng hợp'!$C$11:$M$20000,11,0))</f>
        <v/>
      </c>
      <c r="R1053" s="106"/>
      <c r="S1053" s="106"/>
      <c r="T1053" s="106"/>
      <c r="U1053" s="106"/>
      <c r="V1053" s="106"/>
      <c r="W1053" s="106"/>
      <c r="X1053" s="106"/>
      <c r="Y1053" s="106"/>
      <c r="Z1053" s="106"/>
    </row>
    <row r="1054" ht="18.75" customHeight="1">
      <c r="A1054" s="106"/>
      <c r="B1054" s="111"/>
      <c r="C1054" s="112"/>
      <c r="D1054" s="112"/>
      <c r="E1054" s="99" t="str">
        <f t="shared" si="4"/>
        <v/>
      </c>
      <c r="F1054" s="99" t="str">
        <f t="shared" si="5"/>
        <v/>
      </c>
      <c r="G1054" s="99" t="str">
        <f t="shared" si="6"/>
        <v/>
      </c>
      <c r="H1054" s="113"/>
      <c r="I1054" s="113"/>
      <c r="J1054" s="106"/>
      <c r="K1054" s="99" t="str">
        <f>IF($J1054="","",VLOOKUP($J1054,'Bảng tổng hợp'!$C$11:$Q$20000,2,0))</f>
        <v/>
      </c>
      <c r="L1054" s="101" t="str">
        <f>IF($J1054="","",VLOOKUP($J1054,'Bảng tổng hợp'!$C$11:$Q$20000,3,0))</f>
        <v/>
      </c>
      <c r="M1054" s="114"/>
      <c r="N1054" s="102">
        <f t="shared" si="3"/>
        <v>0</v>
      </c>
      <c r="O1054" s="103"/>
      <c r="P1054" s="104" t="str">
        <f>IF($J1054="","",VLOOKUP($J1054,'Bảng tổng hợp'!$C$11:$M$20000,10,0))</f>
        <v/>
      </c>
      <c r="Q1054" s="105" t="str">
        <f>IF($J1054="","",VLOOKUP($J1054,'Bảng tổng hợp'!$C$11:$M$20000,11,0))</f>
        <v/>
      </c>
      <c r="R1054" s="106"/>
      <c r="S1054" s="106"/>
      <c r="T1054" s="106"/>
      <c r="U1054" s="106"/>
      <c r="V1054" s="106"/>
      <c r="W1054" s="106"/>
      <c r="X1054" s="106"/>
      <c r="Y1054" s="106"/>
      <c r="Z1054" s="106"/>
    </row>
    <row r="1055" ht="18.75" customHeight="1">
      <c r="A1055" s="106"/>
      <c r="B1055" s="111"/>
      <c r="C1055" s="112"/>
      <c r="D1055" s="112"/>
      <c r="E1055" s="99" t="str">
        <f t="shared" si="4"/>
        <v/>
      </c>
      <c r="F1055" s="99" t="str">
        <f t="shared" si="5"/>
        <v/>
      </c>
      <c r="G1055" s="99" t="str">
        <f t="shared" si="6"/>
        <v/>
      </c>
      <c r="H1055" s="113"/>
      <c r="I1055" s="113"/>
      <c r="J1055" s="106"/>
      <c r="K1055" s="99" t="str">
        <f>IF($J1055="","",VLOOKUP($J1055,'Bảng tổng hợp'!$C$11:$Q$20000,2,0))</f>
        <v/>
      </c>
      <c r="L1055" s="101" t="str">
        <f>IF($J1055="","",VLOOKUP($J1055,'Bảng tổng hợp'!$C$11:$Q$20000,3,0))</f>
        <v/>
      </c>
      <c r="M1055" s="114"/>
      <c r="N1055" s="102">
        <f t="shared" si="3"/>
        <v>0</v>
      </c>
      <c r="O1055" s="103"/>
      <c r="P1055" s="104" t="str">
        <f>IF($J1055="","",VLOOKUP($J1055,'Bảng tổng hợp'!$C$11:$M$20000,10,0))</f>
        <v/>
      </c>
      <c r="Q1055" s="105" t="str">
        <f>IF($J1055="","",VLOOKUP($J1055,'Bảng tổng hợp'!$C$11:$M$20000,11,0))</f>
        <v/>
      </c>
      <c r="R1055" s="106"/>
      <c r="S1055" s="106"/>
      <c r="T1055" s="106"/>
      <c r="U1055" s="106"/>
      <c r="V1055" s="106"/>
      <c r="W1055" s="106"/>
      <c r="X1055" s="106"/>
      <c r="Y1055" s="106"/>
      <c r="Z1055" s="106"/>
    </row>
    <row r="1056" ht="18.75" customHeight="1">
      <c r="A1056" s="106"/>
      <c r="B1056" s="111"/>
      <c r="C1056" s="112"/>
      <c r="D1056" s="112"/>
      <c r="E1056" s="99" t="str">
        <f t="shared" si="4"/>
        <v/>
      </c>
      <c r="F1056" s="99" t="str">
        <f t="shared" si="5"/>
        <v/>
      </c>
      <c r="G1056" s="99" t="str">
        <f t="shared" si="6"/>
        <v/>
      </c>
      <c r="H1056" s="113"/>
      <c r="I1056" s="113"/>
      <c r="J1056" s="106"/>
      <c r="K1056" s="99" t="str">
        <f>IF($J1056="","",VLOOKUP($J1056,'Bảng tổng hợp'!$C$11:$Q$20000,2,0))</f>
        <v/>
      </c>
      <c r="L1056" s="101" t="str">
        <f>IF($J1056="","",VLOOKUP($J1056,'Bảng tổng hợp'!$C$11:$Q$20000,3,0))</f>
        <v/>
      </c>
      <c r="M1056" s="114"/>
      <c r="N1056" s="102">
        <f t="shared" si="3"/>
        <v>0</v>
      </c>
      <c r="O1056" s="103"/>
      <c r="P1056" s="104" t="str">
        <f>IF($J1056="","",VLOOKUP($J1056,'Bảng tổng hợp'!$C$11:$M$20000,10,0))</f>
        <v/>
      </c>
      <c r="Q1056" s="105" t="str">
        <f>IF($J1056="","",VLOOKUP($J1056,'Bảng tổng hợp'!$C$11:$M$20000,11,0))</f>
        <v/>
      </c>
      <c r="R1056" s="106"/>
      <c r="S1056" s="106"/>
      <c r="T1056" s="106"/>
      <c r="U1056" s="106"/>
      <c r="V1056" s="106"/>
      <c r="W1056" s="106"/>
      <c r="X1056" s="106"/>
      <c r="Y1056" s="106"/>
      <c r="Z1056" s="106"/>
    </row>
    <row r="1057" ht="18.75" customHeight="1">
      <c r="A1057" s="106"/>
      <c r="B1057" s="111"/>
      <c r="C1057" s="112"/>
      <c r="D1057" s="112"/>
      <c r="E1057" s="99" t="str">
        <f t="shared" si="4"/>
        <v/>
      </c>
      <c r="F1057" s="99" t="str">
        <f t="shared" si="5"/>
        <v/>
      </c>
      <c r="G1057" s="99" t="str">
        <f t="shared" si="6"/>
        <v/>
      </c>
      <c r="H1057" s="113"/>
      <c r="I1057" s="113"/>
      <c r="J1057" s="106"/>
      <c r="K1057" s="99" t="str">
        <f>IF($J1057="","",VLOOKUP($J1057,'Bảng tổng hợp'!$C$11:$Q$20000,2,0))</f>
        <v/>
      </c>
      <c r="L1057" s="101" t="str">
        <f>IF($J1057="","",VLOOKUP($J1057,'Bảng tổng hợp'!$C$11:$Q$20000,3,0))</f>
        <v/>
      </c>
      <c r="M1057" s="114"/>
      <c r="N1057" s="102">
        <f t="shared" si="3"/>
        <v>0</v>
      </c>
      <c r="O1057" s="103"/>
      <c r="P1057" s="104" t="str">
        <f>IF($J1057="","",VLOOKUP($J1057,'Bảng tổng hợp'!$C$11:$M$20000,10,0))</f>
        <v/>
      </c>
      <c r="Q1057" s="105" t="str">
        <f>IF($J1057="","",VLOOKUP($J1057,'Bảng tổng hợp'!$C$11:$M$20000,11,0))</f>
        <v/>
      </c>
      <c r="R1057" s="106"/>
      <c r="S1057" s="106"/>
      <c r="T1057" s="106"/>
      <c r="U1057" s="106"/>
      <c r="V1057" s="106"/>
      <c r="W1057" s="106"/>
      <c r="X1057" s="106"/>
      <c r="Y1057" s="106"/>
      <c r="Z1057" s="106"/>
    </row>
    <row r="1058" ht="18.75" customHeight="1">
      <c r="A1058" s="106"/>
      <c r="B1058" s="111"/>
      <c r="C1058" s="112"/>
      <c r="D1058" s="112"/>
      <c r="E1058" s="99" t="str">
        <f t="shared" si="4"/>
        <v/>
      </c>
      <c r="F1058" s="99" t="str">
        <f t="shared" si="5"/>
        <v/>
      </c>
      <c r="G1058" s="99" t="str">
        <f t="shared" si="6"/>
        <v/>
      </c>
      <c r="H1058" s="113"/>
      <c r="I1058" s="113"/>
      <c r="J1058" s="106"/>
      <c r="K1058" s="99" t="str">
        <f>IF($J1058="","",VLOOKUP($J1058,'Bảng tổng hợp'!$C$11:$Q$20000,2,0))</f>
        <v/>
      </c>
      <c r="L1058" s="101" t="str">
        <f>IF($J1058="","",VLOOKUP($J1058,'Bảng tổng hợp'!$C$11:$Q$20000,3,0))</f>
        <v/>
      </c>
      <c r="M1058" s="114"/>
      <c r="N1058" s="102">
        <f t="shared" si="3"/>
        <v>0</v>
      </c>
      <c r="O1058" s="103"/>
      <c r="P1058" s="104" t="str">
        <f>IF($J1058="","",VLOOKUP($J1058,'Bảng tổng hợp'!$C$11:$M$20000,10,0))</f>
        <v/>
      </c>
      <c r="Q1058" s="105" t="str">
        <f>IF($J1058="","",VLOOKUP($J1058,'Bảng tổng hợp'!$C$11:$M$20000,11,0))</f>
        <v/>
      </c>
      <c r="R1058" s="106"/>
      <c r="S1058" s="106"/>
      <c r="T1058" s="106"/>
      <c r="U1058" s="106"/>
      <c r="V1058" s="106"/>
      <c r="W1058" s="106"/>
      <c r="X1058" s="106"/>
      <c r="Y1058" s="106"/>
      <c r="Z1058" s="106"/>
    </row>
    <row r="1059" ht="18.75" customHeight="1">
      <c r="A1059" s="106"/>
      <c r="B1059" s="111"/>
      <c r="C1059" s="112"/>
      <c r="D1059" s="112"/>
      <c r="E1059" s="99" t="str">
        <f t="shared" si="4"/>
        <v/>
      </c>
      <c r="F1059" s="99" t="str">
        <f t="shared" si="5"/>
        <v/>
      </c>
      <c r="G1059" s="99" t="str">
        <f t="shared" si="6"/>
        <v/>
      </c>
      <c r="H1059" s="113"/>
      <c r="I1059" s="113"/>
      <c r="J1059" s="106"/>
      <c r="K1059" s="99" t="str">
        <f>IF($J1059="","",VLOOKUP($J1059,'Bảng tổng hợp'!$C$11:$Q$20000,2,0))</f>
        <v/>
      </c>
      <c r="L1059" s="101" t="str">
        <f>IF($J1059="","",VLOOKUP($J1059,'Bảng tổng hợp'!$C$11:$Q$20000,3,0))</f>
        <v/>
      </c>
      <c r="M1059" s="114"/>
      <c r="N1059" s="102">
        <f t="shared" si="3"/>
        <v>0</v>
      </c>
      <c r="O1059" s="103"/>
      <c r="P1059" s="104" t="str">
        <f>IF($J1059="","",VLOOKUP($J1059,'Bảng tổng hợp'!$C$11:$M$20000,10,0))</f>
        <v/>
      </c>
      <c r="Q1059" s="105" t="str">
        <f>IF($J1059="","",VLOOKUP($J1059,'Bảng tổng hợp'!$C$11:$M$20000,11,0))</f>
        <v/>
      </c>
      <c r="R1059" s="106"/>
      <c r="S1059" s="106"/>
      <c r="T1059" s="106"/>
      <c r="U1059" s="106"/>
      <c r="V1059" s="106"/>
      <c r="W1059" s="106"/>
      <c r="X1059" s="106"/>
      <c r="Y1059" s="106"/>
      <c r="Z1059" s="106"/>
    </row>
    <row r="1060" ht="18.75" customHeight="1">
      <c r="A1060" s="106"/>
      <c r="B1060" s="111"/>
      <c r="C1060" s="112"/>
      <c r="D1060" s="112"/>
      <c r="E1060" s="99" t="str">
        <f t="shared" si="4"/>
        <v/>
      </c>
      <c r="F1060" s="99" t="str">
        <f t="shared" si="5"/>
        <v/>
      </c>
      <c r="G1060" s="99" t="str">
        <f t="shared" si="6"/>
        <v/>
      </c>
      <c r="H1060" s="113"/>
      <c r="I1060" s="113"/>
      <c r="J1060" s="106"/>
      <c r="K1060" s="99" t="str">
        <f>IF($J1060="","",VLOOKUP($J1060,'Bảng tổng hợp'!$C$11:$Q$20000,2,0))</f>
        <v/>
      </c>
      <c r="L1060" s="101" t="str">
        <f>IF($J1060="","",VLOOKUP($J1060,'Bảng tổng hợp'!$C$11:$Q$20000,3,0))</f>
        <v/>
      </c>
      <c r="M1060" s="114"/>
      <c r="N1060" s="102">
        <f t="shared" si="3"/>
        <v>0</v>
      </c>
      <c r="O1060" s="103"/>
      <c r="P1060" s="104" t="str">
        <f>IF($J1060="","",VLOOKUP($J1060,'Bảng tổng hợp'!$C$11:$M$20000,10,0))</f>
        <v/>
      </c>
      <c r="Q1060" s="105" t="str">
        <f>IF($J1060="","",VLOOKUP($J1060,'Bảng tổng hợp'!$C$11:$M$20000,11,0))</f>
        <v/>
      </c>
      <c r="R1060" s="106"/>
      <c r="S1060" s="106"/>
      <c r="T1060" s="106"/>
      <c r="U1060" s="106"/>
      <c r="V1060" s="106"/>
      <c r="W1060" s="106"/>
      <c r="X1060" s="106"/>
      <c r="Y1060" s="106"/>
      <c r="Z1060" s="106"/>
    </row>
    <row r="1061" ht="18.75" customHeight="1">
      <c r="A1061" s="106"/>
      <c r="B1061" s="111"/>
      <c r="C1061" s="112"/>
      <c r="D1061" s="112"/>
      <c r="E1061" s="99" t="str">
        <f t="shared" si="4"/>
        <v/>
      </c>
      <c r="F1061" s="99" t="str">
        <f t="shared" si="5"/>
        <v/>
      </c>
      <c r="G1061" s="99" t="str">
        <f t="shared" si="6"/>
        <v/>
      </c>
      <c r="H1061" s="113"/>
      <c r="I1061" s="113"/>
      <c r="J1061" s="106"/>
      <c r="K1061" s="99" t="str">
        <f>IF($J1061="","",VLOOKUP($J1061,'Bảng tổng hợp'!$C$11:$Q$20000,2,0))</f>
        <v/>
      </c>
      <c r="L1061" s="101" t="str">
        <f>IF($J1061="","",VLOOKUP($J1061,'Bảng tổng hợp'!$C$11:$Q$20000,3,0))</f>
        <v/>
      </c>
      <c r="M1061" s="114"/>
      <c r="N1061" s="102">
        <f t="shared" si="3"/>
        <v>0</v>
      </c>
      <c r="O1061" s="103"/>
      <c r="P1061" s="104" t="str">
        <f>IF($J1061="","",VLOOKUP($J1061,'Bảng tổng hợp'!$C$11:$M$20000,10,0))</f>
        <v/>
      </c>
      <c r="Q1061" s="105" t="str">
        <f>IF($J1061="","",VLOOKUP($J1061,'Bảng tổng hợp'!$C$11:$M$20000,11,0))</f>
        <v/>
      </c>
      <c r="R1061" s="106"/>
      <c r="S1061" s="106"/>
      <c r="T1061" s="106"/>
      <c r="U1061" s="106"/>
      <c r="V1061" s="106"/>
      <c r="W1061" s="106"/>
      <c r="X1061" s="106"/>
      <c r="Y1061" s="106"/>
      <c r="Z1061" s="106"/>
    </row>
    <row r="1062" ht="18.75" customHeight="1">
      <c r="A1062" s="106"/>
      <c r="B1062" s="111"/>
      <c r="C1062" s="112"/>
      <c r="D1062" s="112"/>
      <c r="E1062" s="99" t="str">
        <f t="shared" si="4"/>
        <v/>
      </c>
      <c r="F1062" s="99" t="str">
        <f t="shared" si="5"/>
        <v/>
      </c>
      <c r="G1062" s="99" t="str">
        <f t="shared" si="6"/>
        <v/>
      </c>
      <c r="H1062" s="113"/>
      <c r="I1062" s="113"/>
      <c r="J1062" s="106"/>
      <c r="K1062" s="99" t="str">
        <f>IF($J1062="","",VLOOKUP($J1062,'Bảng tổng hợp'!$C$11:$Q$20000,2,0))</f>
        <v/>
      </c>
      <c r="L1062" s="101" t="str">
        <f>IF($J1062="","",VLOOKUP($J1062,'Bảng tổng hợp'!$C$11:$Q$20000,3,0))</f>
        <v/>
      </c>
      <c r="M1062" s="114"/>
      <c r="N1062" s="102">
        <f t="shared" si="3"/>
        <v>0</v>
      </c>
      <c r="O1062" s="103"/>
      <c r="P1062" s="104" t="str">
        <f>IF($J1062="","",VLOOKUP($J1062,'Bảng tổng hợp'!$C$11:$M$20000,10,0))</f>
        <v/>
      </c>
      <c r="Q1062" s="105" t="str">
        <f>IF($J1062="","",VLOOKUP($J1062,'Bảng tổng hợp'!$C$11:$M$20000,11,0))</f>
        <v/>
      </c>
      <c r="R1062" s="106"/>
      <c r="S1062" s="106"/>
      <c r="T1062" s="106"/>
      <c r="U1062" s="106"/>
      <c r="V1062" s="106"/>
      <c r="W1062" s="106"/>
      <c r="X1062" s="106"/>
      <c r="Y1062" s="106"/>
      <c r="Z1062" s="106"/>
    </row>
    <row r="1063" ht="18.75" customHeight="1">
      <c r="A1063" s="106"/>
      <c r="B1063" s="111"/>
      <c r="C1063" s="112"/>
      <c r="D1063" s="112"/>
      <c r="E1063" s="99" t="str">
        <f t="shared" si="4"/>
        <v/>
      </c>
      <c r="F1063" s="99" t="str">
        <f t="shared" si="5"/>
        <v/>
      </c>
      <c r="G1063" s="99" t="str">
        <f t="shared" si="6"/>
        <v/>
      </c>
      <c r="H1063" s="113"/>
      <c r="I1063" s="113"/>
      <c r="J1063" s="106"/>
      <c r="K1063" s="99" t="str">
        <f>IF($J1063="","",VLOOKUP($J1063,'Bảng tổng hợp'!$C$11:$Q$20000,2,0))</f>
        <v/>
      </c>
      <c r="L1063" s="101" t="str">
        <f>IF($J1063="","",VLOOKUP($J1063,'Bảng tổng hợp'!$C$11:$Q$20000,3,0))</f>
        <v/>
      </c>
      <c r="M1063" s="114"/>
      <c r="N1063" s="102">
        <f t="shared" si="3"/>
        <v>0</v>
      </c>
      <c r="O1063" s="103"/>
      <c r="P1063" s="104" t="str">
        <f>IF($J1063="","",VLOOKUP($J1063,'Bảng tổng hợp'!$C$11:$M$20000,10,0))</f>
        <v/>
      </c>
      <c r="Q1063" s="105" t="str">
        <f>IF($J1063="","",VLOOKUP($J1063,'Bảng tổng hợp'!$C$11:$M$20000,11,0))</f>
        <v/>
      </c>
      <c r="R1063" s="106"/>
      <c r="S1063" s="106"/>
      <c r="T1063" s="106"/>
      <c r="U1063" s="106"/>
      <c r="V1063" s="106"/>
      <c r="W1063" s="106"/>
      <c r="X1063" s="106"/>
      <c r="Y1063" s="106"/>
      <c r="Z1063" s="106"/>
    </row>
    <row r="1064" ht="18.75" customHeight="1">
      <c r="A1064" s="106"/>
      <c r="B1064" s="111"/>
      <c r="C1064" s="112"/>
      <c r="D1064" s="112"/>
      <c r="E1064" s="99" t="str">
        <f t="shared" si="4"/>
        <v/>
      </c>
      <c r="F1064" s="99" t="str">
        <f t="shared" si="5"/>
        <v/>
      </c>
      <c r="G1064" s="99" t="str">
        <f t="shared" si="6"/>
        <v/>
      </c>
      <c r="H1064" s="113"/>
      <c r="I1064" s="113"/>
      <c r="J1064" s="106"/>
      <c r="K1064" s="99" t="str">
        <f>IF($J1064="","",VLOOKUP($J1064,'Bảng tổng hợp'!$C$11:$Q$20000,2,0))</f>
        <v/>
      </c>
      <c r="L1064" s="101" t="str">
        <f>IF($J1064="","",VLOOKUP($J1064,'Bảng tổng hợp'!$C$11:$Q$20000,3,0))</f>
        <v/>
      </c>
      <c r="M1064" s="114"/>
      <c r="N1064" s="102">
        <f t="shared" si="3"/>
        <v>0</v>
      </c>
      <c r="O1064" s="103"/>
      <c r="P1064" s="104" t="str">
        <f>IF($J1064="","",VLOOKUP($J1064,'Bảng tổng hợp'!$C$11:$M$20000,10,0))</f>
        <v/>
      </c>
      <c r="Q1064" s="105" t="str">
        <f>IF($J1064="","",VLOOKUP($J1064,'Bảng tổng hợp'!$C$11:$M$20000,11,0))</f>
        <v/>
      </c>
      <c r="R1064" s="106"/>
      <c r="S1064" s="106"/>
      <c r="T1064" s="106"/>
      <c r="U1064" s="106"/>
      <c r="V1064" s="106"/>
      <c r="W1064" s="106"/>
      <c r="X1064" s="106"/>
      <c r="Y1064" s="106"/>
      <c r="Z1064" s="106"/>
    </row>
    <row r="1065" ht="18.75" customHeight="1">
      <c r="A1065" s="106"/>
      <c r="B1065" s="111"/>
      <c r="C1065" s="112"/>
      <c r="D1065" s="112"/>
      <c r="E1065" s="99" t="str">
        <f t="shared" si="4"/>
        <v/>
      </c>
      <c r="F1065" s="99" t="str">
        <f t="shared" si="5"/>
        <v/>
      </c>
      <c r="G1065" s="99" t="str">
        <f t="shared" si="6"/>
        <v/>
      </c>
      <c r="H1065" s="113"/>
      <c r="I1065" s="113"/>
      <c r="J1065" s="106"/>
      <c r="K1065" s="99" t="str">
        <f>IF($J1065="","",VLOOKUP($J1065,'Bảng tổng hợp'!$C$11:$Q$20000,2,0))</f>
        <v/>
      </c>
      <c r="L1065" s="101" t="str">
        <f>IF($J1065="","",VLOOKUP($J1065,'Bảng tổng hợp'!$C$11:$Q$20000,3,0))</f>
        <v/>
      </c>
      <c r="M1065" s="114"/>
      <c r="N1065" s="102">
        <f t="shared" si="3"/>
        <v>0</v>
      </c>
      <c r="O1065" s="103"/>
      <c r="P1065" s="104" t="str">
        <f>IF($J1065="","",VLOOKUP($J1065,'Bảng tổng hợp'!$C$11:$M$20000,10,0))</f>
        <v/>
      </c>
      <c r="Q1065" s="105" t="str">
        <f>IF($J1065="","",VLOOKUP($J1065,'Bảng tổng hợp'!$C$11:$M$20000,11,0))</f>
        <v/>
      </c>
      <c r="R1065" s="106"/>
      <c r="S1065" s="106"/>
      <c r="T1065" s="106"/>
      <c r="U1065" s="106"/>
      <c r="V1065" s="106"/>
      <c r="W1065" s="106"/>
      <c r="X1065" s="106"/>
      <c r="Y1065" s="106"/>
      <c r="Z1065" s="106"/>
    </row>
    <row r="1066" ht="18.75" customHeight="1">
      <c r="A1066" s="106"/>
      <c r="B1066" s="111"/>
      <c r="C1066" s="112"/>
      <c r="D1066" s="112"/>
      <c r="E1066" s="99" t="str">
        <f t="shared" si="4"/>
        <v/>
      </c>
      <c r="F1066" s="99" t="str">
        <f t="shared" si="5"/>
        <v/>
      </c>
      <c r="G1066" s="99" t="str">
        <f t="shared" si="6"/>
        <v/>
      </c>
      <c r="H1066" s="113"/>
      <c r="I1066" s="113"/>
      <c r="J1066" s="106"/>
      <c r="K1066" s="99" t="str">
        <f>IF($J1066="","",VLOOKUP($J1066,'Bảng tổng hợp'!$C$11:$Q$20000,2,0))</f>
        <v/>
      </c>
      <c r="L1066" s="101" t="str">
        <f>IF($J1066="","",VLOOKUP($J1066,'Bảng tổng hợp'!$C$11:$Q$20000,3,0))</f>
        <v/>
      </c>
      <c r="M1066" s="114"/>
      <c r="N1066" s="102">
        <f t="shared" si="3"/>
        <v>0</v>
      </c>
      <c r="O1066" s="103"/>
      <c r="P1066" s="104" t="str">
        <f>IF($J1066="","",VLOOKUP($J1066,'Bảng tổng hợp'!$C$11:$M$20000,10,0))</f>
        <v/>
      </c>
      <c r="Q1066" s="105" t="str">
        <f>IF($J1066="","",VLOOKUP($J1066,'Bảng tổng hợp'!$C$11:$M$20000,11,0))</f>
        <v/>
      </c>
      <c r="R1066" s="106"/>
      <c r="S1066" s="106"/>
      <c r="T1066" s="106"/>
      <c r="U1066" s="106"/>
      <c r="V1066" s="106"/>
      <c r="W1066" s="106"/>
      <c r="X1066" s="106"/>
      <c r="Y1066" s="106"/>
      <c r="Z1066" s="106"/>
    </row>
    <row r="1067" ht="18.75" customHeight="1">
      <c r="A1067" s="106"/>
      <c r="B1067" s="111"/>
      <c r="C1067" s="112"/>
      <c r="D1067" s="112"/>
      <c r="E1067" s="99" t="str">
        <f t="shared" si="4"/>
        <v/>
      </c>
      <c r="F1067" s="99" t="str">
        <f t="shared" si="5"/>
        <v/>
      </c>
      <c r="G1067" s="99" t="str">
        <f t="shared" si="6"/>
        <v/>
      </c>
      <c r="H1067" s="113"/>
      <c r="I1067" s="113"/>
      <c r="J1067" s="106"/>
      <c r="K1067" s="99" t="str">
        <f>IF($J1067="","",VLOOKUP($J1067,'Bảng tổng hợp'!$C$11:$Q$20000,2,0))</f>
        <v/>
      </c>
      <c r="L1067" s="101" t="str">
        <f>IF($J1067="","",VLOOKUP($J1067,'Bảng tổng hợp'!$C$11:$Q$20000,3,0))</f>
        <v/>
      </c>
      <c r="M1067" s="114"/>
      <c r="N1067" s="102">
        <f t="shared" si="3"/>
        <v>0</v>
      </c>
      <c r="O1067" s="103"/>
      <c r="P1067" s="104" t="str">
        <f>IF($J1067="","",VLOOKUP($J1067,'Bảng tổng hợp'!$C$11:$M$20000,10,0))</f>
        <v/>
      </c>
      <c r="Q1067" s="105" t="str">
        <f>IF($J1067="","",VLOOKUP($J1067,'Bảng tổng hợp'!$C$11:$M$20000,11,0))</f>
        <v/>
      </c>
      <c r="R1067" s="106"/>
      <c r="S1067" s="106"/>
      <c r="T1067" s="106"/>
      <c r="U1067" s="106"/>
      <c r="V1067" s="106"/>
      <c r="W1067" s="106"/>
      <c r="X1067" s="106"/>
      <c r="Y1067" s="106"/>
      <c r="Z1067" s="106"/>
    </row>
    <row r="1068" ht="18.75" customHeight="1">
      <c r="A1068" s="106"/>
      <c r="B1068" s="111"/>
      <c r="C1068" s="112"/>
      <c r="D1068" s="112"/>
      <c r="E1068" s="99" t="str">
        <f t="shared" si="4"/>
        <v/>
      </c>
      <c r="F1068" s="99" t="str">
        <f t="shared" si="5"/>
        <v/>
      </c>
      <c r="G1068" s="99" t="str">
        <f t="shared" si="6"/>
        <v/>
      </c>
      <c r="H1068" s="113"/>
      <c r="I1068" s="113"/>
      <c r="J1068" s="106"/>
      <c r="K1068" s="99" t="str">
        <f>IF($J1068="","",VLOOKUP($J1068,'Bảng tổng hợp'!$C$11:$Q$20000,2,0))</f>
        <v/>
      </c>
      <c r="L1068" s="101" t="str">
        <f>IF($J1068="","",VLOOKUP($J1068,'Bảng tổng hợp'!$C$11:$Q$20000,3,0))</f>
        <v/>
      </c>
      <c r="M1068" s="114"/>
      <c r="N1068" s="102">
        <f t="shared" si="3"/>
        <v>0</v>
      </c>
      <c r="O1068" s="103"/>
      <c r="P1068" s="104" t="str">
        <f>IF($J1068="","",VLOOKUP($J1068,'Bảng tổng hợp'!$C$11:$M$20000,10,0))</f>
        <v/>
      </c>
      <c r="Q1068" s="105" t="str">
        <f>IF($J1068="","",VLOOKUP($J1068,'Bảng tổng hợp'!$C$11:$M$20000,11,0))</f>
        <v/>
      </c>
      <c r="R1068" s="106"/>
      <c r="S1068" s="106"/>
      <c r="T1068" s="106"/>
      <c r="U1068" s="106"/>
      <c r="V1068" s="106"/>
      <c r="W1068" s="106"/>
      <c r="X1068" s="106"/>
      <c r="Y1068" s="106"/>
      <c r="Z1068" s="106"/>
    </row>
    <row r="1069" ht="18.75" customHeight="1">
      <c r="A1069" s="106"/>
      <c r="B1069" s="111"/>
      <c r="C1069" s="112"/>
      <c r="D1069" s="112"/>
      <c r="E1069" s="99" t="str">
        <f t="shared" si="4"/>
        <v/>
      </c>
      <c r="F1069" s="99" t="str">
        <f t="shared" si="5"/>
        <v/>
      </c>
      <c r="G1069" s="99" t="str">
        <f t="shared" si="6"/>
        <v/>
      </c>
      <c r="H1069" s="113"/>
      <c r="I1069" s="113"/>
      <c r="J1069" s="106"/>
      <c r="K1069" s="99" t="str">
        <f>IF($J1069="","",VLOOKUP($J1069,'Bảng tổng hợp'!$C$11:$Q$20000,2,0))</f>
        <v/>
      </c>
      <c r="L1069" s="101" t="str">
        <f>IF($J1069="","",VLOOKUP($J1069,'Bảng tổng hợp'!$C$11:$Q$20000,3,0))</f>
        <v/>
      </c>
      <c r="M1069" s="114"/>
      <c r="N1069" s="102">
        <f t="shared" si="3"/>
        <v>0</v>
      </c>
      <c r="O1069" s="103"/>
      <c r="P1069" s="104" t="str">
        <f>IF($J1069="","",VLOOKUP($J1069,'Bảng tổng hợp'!$C$11:$M$20000,10,0))</f>
        <v/>
      </c>
      <c r="Q1069" s="105" t="str">
        <f>IF($J1069="","",VLOOKUP($J1069,'Bảng tổng hợp'!$C$11:$M$20000,11,0))</f>
        <v/>
      </c>
      <c r="R1069" s="106"/>
      <c r="S1069" s="106"/>
      <c r="T1069" s="106"/>
      <c r="U1069" s="106"/>
      <c r="V1069" s="106"/>
      <c r="W1069" s="106"/>
      <c r="X1069" s="106"/>
      <c r="Y1069" s="106"/>
      <c r="Z1069" s="106"/>
    </row>
    <row r="1070" ht="18.75" customHeight="1">
      <c r="A1070" s="106"/>
      <c r="B1070" s="111"/>
      <c r="C1070" s="112"/>
      <c r="D1070" s="112"/>
      <c r="E1070" s="99" t="str">
        <f t="shared" si="4"/>
        <v/>
      </c>
      <c r="F1070" s="99" t="str">
        <f t="shared" si="5"/>
        <v/>
      </c>
      <c r="G1070" s="99" t="str">
        <f t="shared" si="6"/>
        <v/>
      </c>
      <c r="H1070" s="113"/>
      <c r="I1070" s="113"/>
      <c r="J1070" s="106"/>
      <c r="K1070" s="99" t="str">
        <f>IF($J1070="","",VLOOKUP($J1070,'Bảng tổng hợp'!$C$11:$Q$20000,2,0))</f>
        <v/>
      </c>
      <c r="L1070" s="101" t="str">
        <f>IF($J1070="","",VLOOKUP($J1070,'Bảng tổng hợp'!$C$11:$Q$20000,3,0))</f>
        <v/>
      </c>
      <c r="M1070" s="114"/>
      <c r="N1070" s="102">
        <f t="shared" si="3"/>
        <v>0</v>
      </c>
      <c r="O1070" s="103"/>
      <c r="P1070" s="104" t="str">
        <f>IF($J1070="","",VLOOKUP($J1070,'Bảng tổng hợp'!$C$11:$M$20000,10,0))</f>
        <v/>
      </c>
      <c r="Q1070" s="105" t="str">
        <f>IF($J1070="","",VLOOKUP($J1070,'Bảng tổng hợp'!$C$11:$M$20000,11,0))</f>
        <v/>
      </c>
      <c r="R1070" s="106"/>
      <c r="S1070" s="106"/>
      <c r="T1070" s="106"/>
      <c r="U1070" s="106"/>
      <c r="V1070" s="106"/>
      <c r="W1070" s="106"/>
      <c r="X1070" s="106"/>
      <c r="Y1070" s="106"/>
      <c r="Z1070" s="106"/>
    </row>
    <row r="1071" ht="18.75" customHeight="1">
      <c r="A1071" s="106"/>
      <c r="B1071" s="111"/>
      <c r="C1071" s="112"/>
      <c r="D1071" s="112"/>
      <c r="E1071" s="99" t="str">
        <f t="shared" si="4"/>
        <v/>
      </c>
      <c r="F1071" s="99" t="str">
        <f t="shared" si="5"/>
        <v/>
      </c>
      <c r="G1071" s="99" t="str">
        <f t="shared" si="6"/>
        <v/>
      </c>
      <c r="H1071" s="113"/>
      <c r="I1071" s="113"/>
      <c r="J1071" s="106"/>
      <c r="K1071" s="99" t="str">
        <f>IF($J1071="","",VLOOKUP($J1071,'Bảng tổng hợp'!$C$11:$Q$20000,2,0))</f>
        <v/>
      </c>
      <c r="L1071" s="101" t="str">
        <f>IF($J1071="","",VLOOKUP($J1071,'Bảng tổng hợp'!$C$11:$Q$20000,3,0))</f>
        <v/>
      </c>
      <c r="M1071" s="114"/>
      <c r="N1071" s="102">
        <f t="shared" si="3"/>
        <v>0</v>
      </c>
      <c r="O1071" s="103"/>
      <c r="P1071" s="104" t="str">
        <f>IF($J1071="","",VLOOKUP($J1071,'Bảng tổng hợp'!$C$11:$M$20000,10,0))</f>
        <v/>
      </c>
      <c r="Q1071" s="105" t="str">
        <f>IF($J1071="","",VLOOKUP($J1071,'Bảng tổng hợp'!$C$11:$M$20000,11,0))</f>
        <v/>
      </c>
      <c r="R1071" s="106"/>
      <c r="S1071" s="106"/>
      <c r="T1071" s="106"/>
      <c r="U1071" s="106"/>
      <c r="V1071" s="106"/>
      <c r="W1071" s="106"/>
      <c r="X1071" s="106"/>
      <c r="Y1071" s="106"/>
      <c r="Z1071" s="106"/>
    </row>
    <row r="1072" ht="18.75" customHeight="1">
      <c r="A1072" s="106"/>
      <c r="B1072" s="111"/>
      <c r="C1072" s="112"/>
      <c r="D1072" s="112"/>
      <c r="E1072" s="99" t="str">
        <f t="shared" si="4"/>
        <v/>
      </c>
      <c r="F1072" s="99" t="str">
        <f t="shared" si="5"/>
        <v/>
      </c>
      <c r="G1072" s="99" t="str">
        <f t="shared" si="6"/>
        <v/>
      </c>
      <c r="H1072" s="113"/>
      <c r="I1072" s="113"/>
      <c r="J1072" s="106"/>
      <c r="K1072" s="99" t="str">
        <f>IF($J1072="","",VLOOKUP($J1072,'Bảng tổng hợp'!$C$11:$Q$20000,2,0))</f>
        <v/>
      </c>
      <c r="L1072" s="101" t="str">
        <f>IF($J1072="","",VLOOKUP($J1072,'Bảng tổng hợp'!$C$11:$Q$20000,3,0))</f>
        <v/>
      </c>
      <c r="M1072" s="114"/>
      <c r="N1072" s="102">
        <f t="shared" si="3"/>
        <v>0</v>
      </c>
      <c r="O1072" s="103"/>
      <c r="P1072" s="104" t="str">
        <f>IF($J1072="","",VLOOKUP($J1072,'Bảng tổng hợp'!$C$11:$M$20000,10,0))</f>
        <v/>
      </c>
      <c r="Q1072" s="105" t="str">
        <f>IF($J1072="","",VLOOKUP($J1072,'Bảng tổng hợp'!$C$11:$M$20000,11,0))</f>
        <v/>
      </c>
      <c r="R1072" s="106"/>
      <c r="S1072" s="106"/>
      <c r="T1072" s="106"/>
      <c r="U1072" s="106"/>
      <c r="V1072" s="106"/>
      <c r="W1072" s="106"/>
      <c r="X1072" s="106"/>
      <c r="Y1072" s="106"/>
      <c r="Z1072" s="106"/>
    </row>
    <row r="1073" ht="18.75" customHeight="1">
      <c r="A1073" s="106"/>
      <c r="B1073" s="111"/>
      <c r="C1073" s="112"/>
      <c r="D1073" s="112"/>
      <c r="E1073" s="99" t="str">
        <f t="shared" si="4"/>
        <v/>
      </c>
      <c r="F1073" s="99" t="str">
        <f t="shared" si="5"/>
        <v/>
      </c>
      <c r="G1073" s="99" t="str">
        <f t="shared" si="6"/>
        <v/>
      </c>
      <c r="H1073" s="113"/>
      <c r="I1073" s="113"/>
      <c r="J1073" s="106"/>
      <c r="K1073" s="99" t="str">
        <f>IF($J1073="","",VLOOKUP($J1073,'Bảng tổng hợp'!$C$11:$Q$20000,2,0))</f>
        <v/>
      </c>
      <c r="L1073" s="101" t="str">
        <f>IF($J1073="","",VLOOKUP($J1073,'Bảng tổng hợp'!$C$11:$Q$20000,3,0))</f>
        <v/>
      </c>
      <c r="M1073" s="114"/>
      <c r="N1073" s="102">
        <f t="shared" si="3"/>
        <v>0</v>
      </c>
      <c r="O1073" s="103"/>
      <c r="P1073" s="104" t="str">
        <f>IF($J1073="","",VLOOKUP($J1073,'Bảng tổng hợp'!$C$11:$M$20000,10,0))</f>
        <v/>
      </c>
      <c r="Q1073" s="105" t="str">
        <f>IF($J1073="","",VLOOKUP($J1073,'Bảng tổng hợp'!$C$11:$M$20000,11,0))</f>
        <v/>
      </c>
      <c r="R1073" s="106"/>
      <c r="S1073" s="106"/>
      <c r="T1073" s="106"/>
      <c r="U1073" s="106"/>
      <c r="V1073" s="106"/>
      <c r="W1073" s="106"/>
      <c r="X1073" s="106"/>
      <c r="Y1073" s="106"/>
      <c r="Z1073" s="106"/>
    </row>
    <row r="1074" ht="18.75" customHeight="1">
      <c r="A1074" s="106"/>
      <c r="B1074" s="111"/>
      <c r="C1074" s="112"/>
      <c r="D1074" s="112"/>
      <c r="E1074" s="99" t="str">
        <f t="shared" si="4"/>
        <v/>
      </c>
      <c r="F1074" s="99" t="str">
        <f t="shared" si="5"/>
        <v/>
      </c>
      <c r="G1074" s="99" t="str">
        <f t="shared" si="6"/>
        <v/>
      </c>
      <c r="H1074" s="113"/>
      <c r="I1074" s="113"/>
      <c r="J1074" s="106"/>
      <c r="K1074" s="99" t="str">
        <f>IF($J1074="","",VLOOKUP($J1074,'Bảng tổng hợp'!$C$11:$Q$20000,2,0))</f>
        <v/>
      </c>
      <c r="L1074" s="101" t="str">
        <f>IF($J1074="","",VLOOKUP($J1074,'Bảng tổng hợp'!$C$11:$Q$20000,3,0))</f>
        <v/>
      </c>
      <c r="M1074" s="114"/>
      <c r="N1074" s="102">
        <f t="shared" si="3"/>
        <v>0</v>
      </c>
      <c r="O1074" s="103"/>
      <c r="P1074" s="104" t="str">
        <f>IF($J1074="","",VLOOKUP($J1074,'Bảng tổng hợp'!$C$11:$M$20000,10,0))</f>
        <v/>
      </c>
      <c r="Q1074" s="105" t="str">
        <f>IF($J1074="","",VLOOKUP($J1074,'Bảng tổng hợp'!$C$11:$M$20000,11,0))</f>
        <v/>
      </c>
      <c r="R1074" s="106"/>
      <c r="S1074" s="106"/>
      <c r="T1074" s="106"/>
      <c r="U1074" s="106"/>
      <c r="V1074" s="106"/>
      <c r="W1074" s="106"/>
      <c r="X1074" s="106"/>
      <c r="Y1074" s="106"/>
      <c r="Z1074" s="106"/>
    </row>
    <row r="1075" ht="18.75" customHeight="1">
      <c r="A1075" s="106"/>
      <c r="B1075" s="111"/>
      <c r="C1075" s="112"/>
      <c r="D1075" s="112"/>
      <c r="E1075" s="99" t="str">
        <f t="shared" si="4"/>
        <v/>
      </c>
      <c r="F1075" s="99" t="str">
        <f t="shared" si="5"/>
        <v/>
      </c>
      <c r="G1075" s="99" t="str">
        <f t="shared" si="6"/>
        <v/>
      </c>
      <c r="H1075" s="113"/>
      <c r="I1075" s="113"/>
      <c r="J1075" s="106"/>
      <c r="K1075" s="99" t="str">
        <f>IF($J1075="","",VLOOKUP($J1075,'Bảng tổng hợp'!$C$11:$Q$20000,2,0))</f>
        <v/>
      </c>
      <c r="L1075" s="101" t="str">
        <f>IF($J1075="","",VLOOKUP($J1075,'Bảng tổng hợp'!$C$11:$Q$20000,3,0))</f>
        <v/>
      </c>
      <c r="M1075" s="114"/>
      <c r="N1075" s="102">
        <f t="shared" si="3"/>
        <v>0</v>
      </c>
      <c r="O1075" s="103"/>
      <c r="P1075" s="104" t="str">
        <f>IF($J1075="","",VLOOKUP($J1075,'Bảng tổng hợp'!$C$11:$M$20000,10,0))</f>
        <v/>
      </c>
      <c r="Q1075" s="105" t="str">
        <f>IF($J1075="","",VLOOKUP($J1075,'Bảng tổng hợp'!$C$11:$M$20000,11,0))</f>
        <v/>
      </c>
      <c r="R1075" s="106"/>
      <c r="S1075" s="106"/>
      <c r="T1075" s="106"/>
      <c r="U1075" s="106"/>
      <c r="V1075" s="106"/>
      <c r="W1075" s="106"/>
      <c r="X1075" s="106"/>
      <c r="Y1075" s="106"/>
      <c r="Z1075" s="106"/>
    </row>
    <row r="1076" ht="18.75" customHeight="1">
      <c r="A1076" s="106"/>
      <c r="B1076" s="111"/>
      <c r="C1076" s="112"/>
      <c r="D1076" s="112"/>
      <c r="E1076" s="99" t="str">
        <f t="shared" si="4"/>
        <v/>
      </c>
      <c r="F1076" s="99" t="str">
        <f t="shared" si="5"/>
        <v/>
      </c>
      <c r="G1076" s="99" t="str">
        <f t="shared" si="6"/>
        <v/>
      </c>
      <c r="H1076" s="113"/>
      <c r="I1076" s="113"/>
      <c r="J1076" s="106"/>
      <c r="K1076" s="99" t="str">
        <f>IF($J1076="","",VLOOKUP($J1076,'Bảng tổng hợp'!$C$11:$Q$20000,2,0))</f>
        <v/>
      </c>
      <c r="L1076" s="101" t="str">
        <f>IF($J1076="","",VLOOKUP($J1076,'Bảng tổng hợp'!$C$11:$Q$20000,3,0))</f>
        <v/>
      </c>
      <c r="M1076" s="114"/>
      <c r="N1076" s="102">
        <f t="shared" si="3"/>
        <v>0</v>
      </c>
      <c r="O1076" s="103"/>
      <c r="P1076" s="104" t="str">
        <f>IF($J1076="","",VLOOKUP($J1076,'Bảng tổng hợp'!$C$11:$M$20000,10,0))</f>
        <v/>
      </c>
      <c r="Q1076" s="105" t="str">
        <f>IF($J1076="","",VLOOKUP($J1076,'Bảng tổng hợp'!$C$11:$M$20000,11,0))</f>
        <v/>
      </c>
      <c r="R1076" s="106"/>
      <c r="S1076" s="106"/>
      <c r="T1076" s="106"/>
      <c r="U1076" s="106"/>
      <c r="V1076" s="106"/>
      <c r="W1076" s="106"/>
      <c r="X1076" s="106"/>
      <c r="Y1076" s="106"/>
      <c r="Z1076" s="106"/>
    </row>
    <row r="1077" ht="18.75" customHeight="1">
      <c r="A1077" s="106"/>
      <c r="B1077" s="111"/>
      <c r="C1077" s="112"/>
      <c r="D1077" s="112"/>
      <c r="E1077" s="99" t="str">
        <f t="shared" si="4"/>
        <v/>
      </c>
      <c r="F1077" s="99" t="str">
        <f t="shared" si="5"/>
        <v/>
      </c>
      <c r="G1077" s="99" t="str">
        <f t="shared" si="6"/>
        <v/>
      </c>
      <c r="H1077" s="113"/>
      <c r="I1077" s="113"/>
      <c r="J1077" s="106"/>
      <c r="K1077" s="99" t="str">
        <f>IF($J1077="","",VLOOKUP($J1077,'Bảng tổng hợp'!$C$11:$Q$20000,2,0))</f>
        <v/>
      </c>
      <c r="L1077" s="101" t="str">
        <f>IF($J1077="","",VLOOKUP($J1077,'Bảng tổng hợp'!$C$11:$Q$20000,3,0))</f>
        <v/>
      </c>
      <c r="M1077" s="114"/>
      <c r="N1077" s="102">
        <f t="shared" si="3"/>
        <v>0</v>
      </c>
      <c r="O1077" s="103"/>
      <c r="P1077" s="104" t="str">
        <f>IF($J1077="","",VLOOKUP($J1077,'Bảng tổng hợp'!$C$11:$M$20000,10,0))</f>
        <v/>
      </c>
      <c r="Q1077" s="105" t="str">
        <f>IF($J1077="","",VLOOKUP($J1077,'Bảng tổng hợp'!$C$11:$M$20000,11,0))</f>
        <v/>
      </c>
      <c r="R1077" s="106"/>
      <c r="S1077" s="106"/>
      <c r="T1077" s="106"/>
      <c r="U1077" s="106"/>
      <c r="V1077" s="106"/>
      <c r="W1077" s="106"/>
      <c r="X1077" s="106"/>
      <c r="Y1077" s="106"/>
      <c r="Z1077" s="106"/>
    </row>
    <row r="1078" ht="18.75" customHeight="1">
      <c r="A1078" s="106"/>
      <c r="B1078" s="111"/>
      <c r="C1078" s="112"/>
      <c r="D1078" s="112"/>
      <c r="E1078" s="99" t="str">
        <f t="shared" si="4"/>
        <v/>
      </c>
      <c r="F1078" s="99" t="str">
        <f t="shared" si="5"/>
        <v/>
      </c>
      <c r="G1078" s="99" t="str">
        <f t="shared" si="6"/>
        <v/>
      </c>
      <c r="H1078" s="113"/>
      <c r="I1078" s="113"/>
      <c r="J1078" s="106"/>
      <c r="K1078" s="99" t="str">
        <f>IF($J1078="","",VLOOKUP($J1078,'Bảng tổng hợp'!$C$11:$Q$20000,2,0))</f>
        <v/>
      </c>
      <c r="L1078" s="101" t="str">
        <f>IF($J1078="","",VLOOKUP($J1078,'Bảng tổng hợp'!$C$11:$Q$20000,3,0))</f>
        <v/>
      </c>
      <c r="M1078" s="114"/>
      <c r="N1078" s="102">
        <f t="shared" si="3"/>
        <v>0</v>
      </c>
      <c r="O1078" s="103"/>
      <c r="P1078" s="104" t="str">
        <f>IF($J1078="","",VLOOKUP($J1078,'Bảng tổng hợp'!$C$11:$M$20000,10,0))</f>
        <v/>
      </c>
      <c r="Q1078" s="105" t="str">
        <f>IF($J1078="","",VLOOKUP($J1078,'Bảng tổng hợp'!$C$11:$M$20000,11,0))</f>
        <v/>
      </c>
      <c r="R1078" s="106"/>
      <c r="S1078" s="106"/>
      <c r="T1078" s="106"/>
      <c r="U1078" s="106"/>
      <c r="V1078" s="106"/>
      <c r="W1078" s="106"/>
      <c r="X1078" s="106"/>
      <c r="Y1078" s="106"/>
      <c r="Z1078" s="106"/>
    </row>
    <row r="1079" ht="18.75" customHeight="1">
      <c r="A1079" s="106"/>
      <c r="B1079" s="111"/>
      <c r="C1079" s="112"/>
      <c r="D1079" s="112"/>
      <c r="E1079" s="99" t="str">
        <f t="shared" si="4"/>
        <v/>
      </c>
      <c r="F1079" s="99" t="str">
        <f t="shared" si="5"/>
        <v/>
      </c>
      <c r="G1079" s="99" t="str">
        <f t="shared" si="6"/>
        <v/>
      </c>
      <c r="H1079" s="113"/>
      <c r="I1079" s="113"/>
      <c r="J1079" s="106"/>
      <c r="K1079" s="99" t="str">
        <f>IF($J1079="","",VLOOKUP($J1079,'Bảng tổng hợp'!$C$11:$Q$20000,2,0))</f>
        <v/>
      </c>
      <c r="L1079" s="101" t="str">
        <f>IF($J1079="","",VLOOKUP($J1079,'Bảng tổng hợp'!$C$11:$Q$20000,3,0))</f>
        <v/>
      </c>
      <c r="M1079" s="114"/>
      <c r="N1079" s="102">
        <f t="shared" si="3"/>
        <v>0</v>
      </c>
      <c r="O1079" s="103"/>
      <c r="P1079" s="104" t="str">
        <f>IF($J1079="","",VLOOKUP($J1079,'Bảng tổng hợp'!$C$11:$M$20000,10,0))</f>
        <v/>
      </c>
      <c r="Q1079" s="105" t="str">
        <f>IF($J1079="","",VLOOKUP($J1079,'Bảng tổng hợp'!$C$11:$M$20000,11,0))</f>
        <v/>
      </c>
      <c r="R1079" s="106"/>
      <c r="S1079" s="106"/>
      <c r="T1079" s="106"/>
      <c r="U1079" s="106"/>
      <c r="V1079" s="106"/>
      <c r="W1079" s="106"/>
      <c r="X1079" s="106"/>
      <c r="Y1079" s="106"/>
      <c r="Z1079" s="106"/>
    </row>
    <row r="1080" ht="18.75" customHeight="1">
      <c r="A1080" s="106"/>
      <c r="B1080" s="111"/>
      <c r="C1080" s="112"/>
      <c r="D1080" s="112"/>
      <c r="E1080" s="99" t="str">
        <f t="shared" si="4"/>
        <v/>
      </c>
      <c r="F1080" s="99" t="str">
        <f t="shared" si="5"/>
        <v/>
      </c>
      <c r="G1080" s="99" t="str">
        <f t="shared" si="6"/>
        <v/>
      </c>
      <c r="H1080" s="113"/>
      <c r="I1080" s="113"/>
      <c r="J1080" s="106"/>
      <c r="K1080" s="99" t="str">
        <f>IF($J1080="","",VLOOKUP($J1080,'Bảng tổng hợp'!$C$11:$Q$20000,2,0))</f>
        <v/>
      </c>
      <c r="L1080" s="101" t="str">
        <f>IF($J1080="","",VLOOKUP($J1080,'Bảng tổng hợp'!$C$11:$Q$20000,3,0))</f>
        <v/>
      </c>
      <c r="M1080" s="114"/>
      <c r="N1080" s="102">
        <f t="shared" si="3"/>
        <v>0</v>
      </c>
      <c r="O1080" s="103"/>
      <c r="P1080" s="104" t="str">
        <f>IF($J1080="","",VLOOKUP($J1080,'Bảng tổng hợp'!$C$11:$M$20000,10,0))</f>
        <v/>
      </c>
      <c r="Q1080" s="105" t="str">
        <f>IF($J1080="","",VLOOKUP($J1080,'Bảng tổng hợp'!$C$11:$M$20000,11,0))</f>
        <v/>
      </c>
      <c r="R1080" s="106"/>
      <c r="S1080" s="106"/>
      <c r="T1080" s="106"/>
      <c r="U1080" s="106"/>
      <c r="V1080" s="106"/>
      <c r="W1080" s="106"/>
      <c r="X1080" s="106"/>
      <c r="Y1080" s="106"/>
      <c r="Z1080" s="106"/>
    </row>
    <row r="1081" ht="18.75" customHeight="1">
      <c r="A1081" s="106"/>
      <c r="B1081" s="111"/>
      <c r="C1081" s="112"/>
      <c r="D1081" s="112"/>
      <c r="E1081" s="99" t="str">
        <f t="shared" si="4"/>
        <v/>
      </c>
      <c r="F1081" s="99" t="str">
        <f t="shared" si="5"/>
        <v/>
      </c>
      <c r="G1081" s="99" t="str">
        <f t="shared" si="6"/>
        <v/>
      </c>
      <c r="H1081" s="113"/>
      <c r="I1081" s="113"/>
      <c r="J1081" s="106"/>
      <c r="K1081" s="99" t="str">
        <f>IF($J1081="","",VLOOKUP($J1081,'Bảng tổng hợp'!$C$11:$Q$20000,2,0))</f>
        <v/>
      </c>
      <c r="L1081" s="101" t="str">
        <f>IF($J1081="","",VLOOKUP($J1081,'Bảng tổng hợp'!$C$11:$Q$20000,3,0))</f>
        <v/>
      </c>
      <c r="M1081" s="114"/>
      <c r="N1081" s="102">
        <f t="shared" si="3"/>
        <v>0</v>
      </c>
      <c r="O1081" s="103"/>
      <c r="P1081" s="104" t="str">
        <f>IF($J1081="","",VLOOKUP($J1081,'Bảng tổng hợp'!$C$11:$M$20000,10,0))</f>
        <v/>
      </c>
      <c r="Q1081" s="105" t="str">
        <f>IF($J1081="","",VLOOKUP($J1081,'Bảng tổng hợp'!$C$11:$M$20000,11,0))</f>
        <v/>
      </c>
      <c r="R1081" s="106"/>
      <c r="S1081" s="106"/>
      <c r="T1081" s="106"/>
      <c r="U1081" s="106"/>
      <c r="V1081" s="106"/>
      <c r="W1081" s="106"/>
      <c r="X1081" s="106"/>
      <c r="Y1081" s="106"/>
      <c r="Z1081" s="106"/>
    </row>
    <row r="1082" ht="18.75" customHeight="1">
      <c r="A1082" s="106"/>
      <c r="B1082" s="111"/>
      <c r="C1082" s="112"/>
      <c r="D1082" s="112"/>
      <c r="E1082" s="99" t="str">
        <f t="shared" si="4"/>
        <v/>
      </c>
      <c r="F1082" s="99" t="str">
        <f t="shared" si="5"/>
        <v/>
      </c>
      <c r="G1082" s="99" t="str">
        <f t="shared" si="6"/>
        <v/>
      </c>
      <c r="H1082" s="113"/>
      <c r="I1082" s="113"/>
      <c r="J1082" s="106"/>
      <c r="K1082" s="99" t="str">
        <f>IF($J1082="","",VLOOKUP($J1082,'Bảng tổng hợp'!$C$11:$Q$20000,2,0))</f>
        <v/>
      </c>
      <c r="L1082" s="101" t="str">
        <f>IF($J1082="","",VLOOKUP($J1082,'Bảng tổng hợp'!$C$11:$Q$20000,3,0))</f>
        <v/>
      </c>
      <c r="M1082" s="114"/>
      <c r="N1082" s="102">
        <f t="shared" si="3"/>
        <v>0</v>
      </c>
      <c r="O1082" s="103"/>
      <c r="P1082" s="104" t="str">
        <f>IF($J1082="","",VLOOKUP($J1082,'Bảng tổng hợp'!$C$11:$M$20000,10,0))</f>
        <v/>
      </c>
      <c r="Q1082" s="105" t="str">
        <f>IF($J1082="","",VLOOKUP($J1082,'Bảng tổng hợp'!$C$11:$M$20000,11,0))</f>
        <v/>
      </c>
      <c r="R1082" s="106"/>
      <c r="S1082" s="106"/>
      <c r="T1082" s="106"/>
      <c r="U1082" s="106"/>
      <c r="V1082" s="106"/>
      <c r="W1082" s="106"/>
      <c r="X1082" s="106"/>
      <c r="Y1082" s="106"/>
      <c r="Z1082" s="106"/>
    </row>
    <row r="1083" ht="18.75" customHeight="1">
      <c r="A1083" s="106"/>
      <c r="B1083" s="111"/>
      <c r="C1083" s="112"/>
      <c r="D1083" s="112"/>
      <c r="E1083" s="99" t="str">
        <f t="shared" si="4"/>
        <v/>
      </c>
      <c r="F1083" s="99" t="str">
        <f t="shared" si="5"/>
        <v/>
      </c>
      <c r="G1083" s="99" t="str">
        <f t="shared" si="6"/>
        <v/>
      </c>
      <c r="H1083" s="113"/>
      <c r="I1083" s="113"/>
      <c r="J1083" s="106"/>
      <c r="K1083" s="99" t="str">
        <f>IF($J1083="","",VLOOKUP($J1083,'Bảng tổng hợp'!$C$11:$Q$20000,2,0))</f>
        <v/>
      </c>
      <c r="L1083" s="101" t="str">
        <f>IF($J1083="","",VLOOKUP($J1083,'Bảng tổng hợp'!$C$11:$Q$20000,3,0))</f>
        <v/>
      </c>
      <c r="M1083" s="114"/>
      <c r="N1083" s="102">
        <f t="shared" si="3"/>
        <v>0</v>
      </c>
      <c r="O1083" s="103"/>
      <c r="P1083" s="104" t="str">
        <f>IF($J1083="","",VLOOKUP($J1083,'Bảng tổng hợp'!$C$11:$M$20000,10,0))</f>
        <v/>
      </c>
      <c r="Q1083" s="105" t="str">
        <f>IF($J1083="","",VLOOKUP($J1083,'Bảng tổng hợp'!$C$11:$M$20000,11,0))</f>
        <v/>
      </c>
      <c r="R1083" s="106"/>
      <c r="S1083" s="106"/>
      <c r="T1083" s="106"/>
      <c r="U1083" s="106"/>
      <c r="V1083" s="106"/>
      <c r="W1083" s="106"/>
      <c r="X1083" s="106"/>
      <c r="Y1083" s="106"/>
      <c r="Z1083" s="106"/>
    </row>
    <row r="1084" ht="18.75" customHeight="1">
      <c r="A1084" s="106"/>
      <c r="B1084" s="111"/>
      <c r="C1084" s="112"/>
      <c r="D1084" s="112"/>
      <c r="E1084" s="99" t="str">
        <f t="shared" si="4"/>
        <v/>
      </c>
      <c r="F1084" s="99" t="str">
        <f t="shared" si="5"/>
        <v/>
      </c>
      <c r="G1084" s="99" t="str">
        <f t="shared" si="6"/>
        <v/>
      </c>
      <c r="H1084" s="113"/>
      <c r="I1084" s="113"/>
      <c r="J1084" s="106"/>
      <c r="K1084" s="99" t="str">
        <f>IF($J1084="","",VLOOKUP($J1084,'Bảng tổng hợp'!$C$11:$Q$20000,2,0))</f>
        <v/>
      </c>
      <c r="L1084" s="101" t="str">
        <f>IF($J1084="","",VLOOKUP($J1084,'Bảng tổng hợp'!$C$11:$Q$20000,3,0))</f>
        <v/>
      </c>
      <c r="M1084" s="114"/>
      <c r="N1084" s="102">
        <f t="shared" si="3"/>
        <v>0</v>
      </c>
      <c r="O1084" s="103"/>
      <c r="P1084" s="104" t="str">
        <f>IF($J1084="","",VLOOKUP($J1084,'Bảng tổng hợp'!$C$11:$M$20000,10,0))</f>
        <v/>
      </c>
      <c r="Q1084" s="105" t="str">
        <f>IF($J1084="","",VLOOKUP($J1084,'Bảng tổng hợp'!$C$11:$M$20000,11,0))</f>
        <v/>
      </c>
      <c r="R1084" s="106"/>
      <c r="S1084" s="106"/>
      <c r="T1084" s="106"/>
      <c r="U1084" s="106"/>
      <c r="V1084" s="106"/>
      <c r="W1084" s="106"/>
      <c r="X1084" s="106"/>
      <c r="Y1084" s="106"/>
      <c r="Z1084" s="106"/>
    </row>
    <row r="1085" ht="18.75" customHeight="1">
      <c r="A1085" s="106"/>
      <c r="B1085" s="111"/>
      <c r="C1085" s="112"/>
      <c r="D1085" s="112"/>
      <c r="E1085" s="99" t="str">
        <f t="shared" si="4"/>
        <v/>
      </c>
      <c r="F1085" s="99" t="str">
        <f t="shared" si="5"/>
        <v/>
      </c>
      <c r="G1085" s="99" t="str">
        <f t="shared" si="6"/>
        <v/>
      </c>
      <c r="H1085" s="113"/>
      <c r="I1085" s="113"/>
      <c r="J1085" s="106"/>
      <c r="K1085" s="99" t="str">
        <f>IF($J1085="","",VLOOKUP($J1085,'Bảng tổng hợp'!$C$11:$Q$20000,2,0))</f>
        <v/>
      </c>
      <c r="L1085" s="101" t="str">
        <f>IF($J1085="","",VLOOKUP($J1085,'Bảng tổng hợp'!$C$11:$Q$20000,3,0))</f>
        <v/>
      </c>
      <c r="M1085" s="114"/>
      <c r="N1085" s="102">
        <f t="shared" si="3"/>
        <v>0</v>
      </c>
      <c r="O1085" s="103"/>
      <c r="P1085" s="104" t="str">
        <f>IF($J1085="","",VLOOKUP($J1085,'Bảng tổng hợp'!$C$11:$M$20000,10,0))</f>
        <v/>
      </c>
      <c r="Q1085" s="105" t="str">
        <f>IF($J1085="","",VLOOKUP($J1085,'Bảng tổng hợp'!$C$11:$M$20000,11,0))</f>
        <v/>
      </c>
      <c r="R1085" s="106"/>
      <c r="S1085" s="106"/>
      <c r="T1085" s="106"/>
      <c r="U1085" s="106"/>
      <c r="V1085" s="106"/>
      <c r="W1085" s="106"/>
      <c r="X1085" s="106"/>
      <c r="Y1085" s="106"/>
      <c r="Z1085" s="106"/>
    </row>
    <row r="1086" ht="18.75" customHeight="1">
      <c r="A1086" s="106"/>
      <c r="B1086" s="111"/>
      <c r="C1086" s="112"/>
      <c r="D1086" s="112"/>
      <c r="E1086" s="99" t="str">
        <f t="shared" si="4"/>
        <v/>
      </c>
      <c r="F1086" s="99" t="str">
        <f t="shared" si="5"/>
        <v/>
      </c>
      <c r="G1086" s="99" t="str">
        <f t="shared" si="6"/>
        <v/>
      </c>
      <c r="H1086" s="113"/>
      <c r="I1086" s="113"/>
      <c r="J1086" s="106"/>
      <c r="K1086" s="99" t="str">
        <f>IF($J1086="","",VLOOKUP($J1086,'Bảng tổng hợp'!$C$11:$Q$20000,2,0))</f>
        <v/>
      </c>
      <c r="L1086" s="101" t="str">
        <f>IF($J1086="","",VLOOKUP($J1086,'Bảng tổng hợp'!$C$11:$Q$20000,3,0))</f>
        <v/>
      </c>
      <c r="M1086" s="114"/>
      <c r="N1086" s="102">
        <f t="shared" si="3"/>
        <v>0</v>
      </c>
      <c r="O1086" s="103"/>
      <c r="P1086" s="104" t="str">
        <f>IF($J1086="","",VLOOKUP($J1086,'Bảng tổng hợp'!$C$11:$M$20000,10,0))</f>
        <v/>
      </c>
      <c r="Q1086" s="105" t="str">
        <f>IF($J1086="","",VLOOKUP($J1086,'Bảng tổng hợp'!$C$11:$M$20000,11,0))</f>
        <v/>
      </c>
      <c r="R1086" s="106"/>
      <c r="S1086" s="106"/>
      <c r="T1086" s="106"/>
      <c r="U1086" s="106"/>
      <c r="V1086" s="106"/>
      <c r="W1086" s="106"/>
      <c r="X1086" s="106"/>
      <c r="Y1086" s="106"/>
      <c r="Z1086" s="106"/>
    </row>
    <row r="1087" ht="18.75" customHeight="1">
      <c r="A1087" s="106"/>
      <c r="B1087" s="111"/>
      <c r="C1087" s="112"/>
      <c r="D1087" s="112"/>
      <c r="E1087" s="99" t="str">
        <f t="shared" si="4"/>
        <v/>
      </c>
      <c r="F1087" s="99" t="str">
        <f t="shared" si="5"/>
        <v/>
      </c>
      <c r="G1087" s="99" t="str">
        <f t="shared" si="6"/>
        <v/>
      </c>
      <c r="H1087" s="113"/>
      <c r="I1087" s="113"/>
      <c r="J1087" s="106"/>
      <c r="K1087" s="99" t="str">
        <f>IF($J1087="","",VLOOKUP($J1087,'Bảng tổng hợp'!$C$11:$Q$20000,2,0))</f>
        <v/>
      </c>
      <c r="L1087" s="101" t="str">
        <f>IF($J1087="","",VLOOKUP($J1087,'Bảng tổng hợp'!$C$11:$Q$20000,3,0))</f>
        <v/>
      </c>
      <c r="M1087" s="114"/>
      <c r="N1087" s="102">
        <f t="shared" si="3"/>
        <v>0</v>
      </c>
      <c r="O1087" s="103"/>
      <c r="P1087" s="104" t="str">
        <f>IF($J1087="","",VLOOKUP($J1087,'Bảng tổng hợp'!$C$11:$M$20000,10,0))</f>
        <v/>
      </c>
      <c r="Q1087" s="105" t="str">
        <f>IF($J1087="","",VLOOKUP($J1087,'Bảng tổng hợp'!$C$11:$M$20000,11,0))</f>
        <v/>
      </c>
      <c r="R1087" s="106"/>
      <c r="S1087" s="106"/>
      <c r="T1087" s="106"/>
      <c r="U1087" s="106"/>
      <c r="V1087" s="106"/>
      <c r="W1087" s="106"/>
      <c r="X1087" s="106"/>
      <c r="Y1087" s="106"/>
      <c r="Z1087" s="106"/>
    </row>
    <row r="1088" ht="18.75" customHeight="1">
      <c r="A1088" s="106"/>
      <c r="B1088" s="111"/>
      <c r="C1088" s="112"/>
      <c r="D1088" s="112"/>
      <c r="E1088" s="99" t="str">
        <f t="shared" si="4"/>
        <v/>
      </c>
      <c r="F1088" s="99" t="str">
        <f t="shared" si="5"/>
        <v/>
      </c>
      <c r="G1088" s="99" t="str">
        <f t="shared" si="6"/>
        <v/>
      </c>
      <c r="H1088" s="113"/>
      <c r="I1088" s="113"/>
      <c r="J1088" s="106"/>
      <c r="K1088" s="99" t="str">
        <f>IF($J1088="","",VLOOKUP($J1088,'Bảng tổng hợp'!$C$11:$Q$20000,2,0))</f>
        <v/>
      </c>
      <c r="L1088" s="101" t="str">
        <f>IF($J1088="","",VLOOKUP($J1088,'Bảng tổng hợp'!$C$11:$Q$20000,3,0))</f>
        <v/>
      </c>
      <c r="M1088" s="114"/>
      <c r="N1088" s="102">
        <f t="shared" si="3"/>
        <v>0</v>
      </c>
      <c r="O1088" s="103"/>
      <c r="P1088" s="104" t="str">
        <f>IF($J1088="","",VLOOKUP($J1088,'Bảng tổng hợp'!$C$11:$M$20000,10,0))</f>
        <v/>
      </c>
      <c r="Q1088" s="105" t="str">
        <f>IF($J1088="","",VLOOKUP($J1088,'Bảng tổng hợp'!$C$11:$M$20000,11,0))</f>
        <v/>
      </c>
      <c r="R1088" s="106"/>
      <c r="S1088" s="106"/>
      <c r="T1088" s="106"/>
      <c r="U1088" s="106"/>
      <c r="V1088" s="106"/>
      <c r="W1088" s="106"/>
      <c r="X1088" s="106"/>
      <c r="Y1088" s="106"/>
      <c r="Z1088" s="106"/>
    </row>
    <row r="1089" ht="18.75" customHeight="1">
      <c r="A1089" s="106"/>
      <c r="B1089" s="111"/>
      <c r="C1089" s="112"/>
      <c r="D1089" s="112"/>
      <c r="E1089" s="99" t="str">
        <f t="shared" si="4"/>
        <v/>
      </c>
      <c r="F1089" s="99" t="str">
        <f t="shared" si="5"/>
        <v/>
      </c>
      <c r="G1089" s="99" t="str">
        <f t="shared" si="6"/>
        <v/>
      </c>
      <c r="H1089" s="113"/>
      <c r="I1089" s="113"/>
      <c r="J1089" s="106"/>
      <c r="K1089" s="99" t="str">
        <f>IF($J1089="","",VLOOKUP($J1089,'Bảng tổng hợp'!$C$11:$Q$20000,2,0))</f>
        <v/>
      </c>
      <c r="L1089" s="101" t="str">
        <f>IF($J1089="","",VLOOKUP($J1089,'Bảng tổng hợp'!$C$11:$Q$20000,3,0))</f>
        <v/>
      </c>
      <c r="M1089" s="114"/>
      <c r="N1089" s="102">
        <f t="shared" si="3"/>
        <v>0</v>
      </c>
      <c r="O1089" s="103"/>
      <c r="P1089" s="104" t="str">
        <f>IF($J1089="","",VLOOKUP($J1089,'Bảng tổng hợp'!$C$11:$M$20000,10,0))</f>
        <v/>
      </c>
      <c r="Q1089" s="105" t="str">
        <f>IF($J1089="","",VLOOKUP($J1089,'Bảng tổng hợp'!$C$11:$M$20000,11,0))</f>
        <v/>
      </c>
      <c r="R1089" s="106"/>
      <c r="S1089" s="106"/>
      <c r="T1089" s="106"/>
      <c r="U1089" s="106"/>
      <c r="V1089" s="106"/>
      <c r="W1089" s="106"/>
      <c r="X1089" s="106"/>
      <c r="Y1089" s="106"/>
      <c r="Z1089" s="106"/>
    </row>
    <row r="1090" ht="18.75" customHeight="1">
      <c r="A1090" s="106"/>
      <c r="B1090" s="111"/>
      <c r="C1090" s="112"/>
      <c r="D1090" s="112"/>
      <c r="E1090" s="99" t="str">
        <f t="shared" si="4"/>
        <v/>
      </c>
      <c r="F1090" s="99" t="str">
        <f t="shared" si="5"/>
        <v/>
      </c>
      <c r="G1090" s="99" t="str">
        <f t="shared" si="6"/>
        <v/>
      </c>
      <c r="H1090" s="113"/>
      <c r="I1090" s="113"/>
      <c r="J1090" s="106"/>
      <c r="K1090" s="99" t="str">
        <f>IF($J1090="","",VLOOKUP($J1090,'Bảng tổng hợp'!$C$11:$Q$20000,2,0))</f>
        <v/>
      </c>
      <c r="L1090" s="101" t="str">
        <f>IF($J1090="","",VLOOKUP($J1090,'Bảng tổng hợp'!$C$11:$Q$20000,3,0))</f>
        <v/>
      </c>
      <c r="M1090" s="114"/>
      <c r="N1090" s="102">
        <f t="shared" si="3"/>
        <v>0</v>
      </c>
      <c r="O1090" s="103"/>
      <c r="P1090" s="104" t="str">
        <f>IF($J1090="","",VLOOKUP($J1090,'Bảng tổng hợp'!$C$11:$M$20000,10,0))</f>
        <v/>
      </c>
      <c r="Q1090" s="105" t="str">
        <f>IF($J1090="","",VLOOKUP($J1090,'Bảng tổng hợp'!$C$11:$M$20000,11,0))</f>
        <v/>
      </c>
      <c r="R1090" s="106"/>
      <c r="S1090" s="106"/>
      <c r="T1090" s="106"/>
      <c r="U1090" s="106"/>
      <c r="V1090" s="106"/>
      <c r="W1090" s="106"/>
      <c r="X1090" s="106"/>
      <c r="Y1090" s="106"/>
      <c r="Z1090" s="106"/>
    </row>
    <row r="1091" ht="18.75" customHeight="1">
      <c r="A1091" s="106"/>
      <c r="B1091" s="111"/>
      <c r="C1091" s="112"/>
      <c r="D1091" s="112"/>
      <c r="E1091" s="99" t="str">
        <f t="shared" si="4"/>
        <v/>
      </c>
      <c r="F1091" s="99" t="str">
        <f t="shared" si="5"/>
        <v/>
      </c>
      <c r="G1091" s="99" t="str">
        <f t="shared" si="6"/>
        <v/>
      </c>
      <c r="H1091" s="113"/>
      <c r="I1091" s="113"/>
      <c r="J1091" s="106"/>
      <c r="K1091" s="99" t="str">
        <f>IF($J1091="","",VLOOKUP($J1091,'Bảng tổng hợp'!$C$11:$Q$20000,2,0))</f>
        <v/>
      </c>
      <c r="L1091" s="101" t="str">
        <f>IF($J1091="","",VLOOKUP($J1091,'Bảng tổng hợp'!$C$11:$Q$20000,3,0))</f>
        <v/>
      </c>
      <c r="M1091" s="114"/>
      <c r="N1091" s="102">
        <f t="shared" si="3"/>
        <v>0</v>
      </c>
      <c r="O1091" s="103"/>
      <c r="P1091" s="104" t="str">
        <f>IF($J1091="","",VLOOKUP($J1091,'Bảng tổng hợp'!$C$11:$M$20000,10,0))</f>
        <v/>
      </c>
      <c r="Q1091" s="105" t="str">
        <f>IF($J1091="","",VLOOKUP($J1091,'Bảng tổng hợp'!$C$11:$M$20000,11,0))</f>
        <v/>
      </c>
      <c r="R1091" s="106"/>
      <c r="S1091" s="106"/>
      <c r="T1091" s="106"/>
      <c r="U1091" s="106"/>
      <c r="V1091" s="106"/>
      <c r="W1091" s="106"/>
      <c r="X1091" s="106"/>
      <c r="Y1091" s="106"/>
      <c r="Z1091" s="106"/>
    </row>
    <row r="1092" ht="18.75" customHeight="1">
      <c r="A1092" s="106"/>
      <c r="B1092" s="111"/>
      <c r="C1092" s="112"/>
      <c r="D1092" s="112"/>
      <c r="E1092" s="99" t="str">
        <f t="shared" si="4"/>
        <v/>
      </c>
      <c r="F1092" s="99" t="str">
        <f t="shared" si="5"/>
        <v/>
      </c>
      <c r="G1092" s="99" t="str">
        <f t="shared" si="6"/>
        <v/>
      </c>
      <c r="H1092" s="113"/>
      <c r="I1092" s="113"/>
      <c r="J1092" s="106"/>
      <c r="K1092" s="99" t="str">
        <f>IF($J1092="","",VLOOKUP($J1092,'Bảng tổng hợp'!$C$11:$Q$20000,2,0))</f>
        <v/>
      </c>
      <c r="L1092" s="101" t="str">
        <f>IF($J1092="","",VLOOKUP($J1092,'Bảng tổng hợp'!$C$11:$Q$20000,3,0))</f>
        <v/>
      </c>
      <c r="M1092" s="114"/>
      <c r="N1092" s="102">
        <f t="shared" si="3"/>
        <v>0</v>
      </c>
      <c r="O1092" s="103"/>
      <c r="P1092" s="104" t="str">
        <f>IF($J1092="","",VLOOKUP($J1092,'Bảng tổng hợp'!$C$11:$M$20000,10,0))</f>
        <v/>
      </c>
      <c r="Q1092" s="105" t="str">
        <f>IF($J1092="","",VLOOKUP($J1092,'Bảng tổng hợp'!$C$11:$M$20000,11,0))</f>
        <v/>
      </c>
      <c r="R1092" s="106"/>
      <c r="S1092" s="106"/>
      <c r="T1092" s="106"/>
      <c r="U1092" s="106"/>
      <c r="V1092" s="106"/>
      <c r="W1092" s="106"/>
      <c r="X1092" s="106"/>
      <c r="Y1092" s="106"/>
      <c r="Z1092" s="106"/>
    </row>
    <row r="1093" ht="18.75" customHeight="1">
      <c r="A1093" s="106"/>
      <c r="B1093" s="111"/>
      <c r="C1093" s="112"/>
      <c r="D1093" s="112"/>
      <c r="E1093" s="99" t="str">
        <f t="shared" si="4"/>
        <v/>
      </c>
      <c r="F1093" s="99" t="str">
        <f t="shared" si="5"/>
        <v/>
      </c>
      <c r="G1093" s="99" t="str">
        <f t="shared" si="6"/>
        <v/>
      </c>
      <c r="H1093" s="113"/>
      <c r="I1093" s="113"/>
      <c r="J1093" s="106"/>
      <c r="K1093" s="99" t="str">
        <f>IF($J1093="","",VLOOKUP($J1093,'Bảng tổng hợp'!$C$11:$Q$20000,2,0))</f>
        <v/>
      </c>
      <c r="L1093" s="101" t="str">
        <f>IF($J1093="","",VLOOKUP($J1093,'Bảng tổng hợp'!$C$11:$Q$20000,3,0))</f>
        <v/>
      </c>
      <c r="M1093" s="114"/>
      <c r="N1093" s="102">
        <f t="shared" si="3"/>
        <v>0</v>
      </c>
      <c r="O1093" s="103"/>
      <c r="P1093" s="104" t="str">
        <f>IF($J1093="","",VLOOKUP($J1093,'Bảng tổng hợp'!$C$11:$M$20000,10,0))</f>
        <v/>
      </c>
      <c r="Q1093" s="105" t="str">
        <f>IF($J1093="","",VLOOKUP($J1093,'Bảng tổng hợp'!$C$11:$M$20000,11,0))</f>
        <v/>
      </c>
      <c r="R1093" s="106"/>
      <c r="S1093" s="106"/>
      <c r="T1093" s="106"/>
      <c r="U1093" s="106"/>
      <c r="V1093" s="106"/>
      <c r="W1093" s="106"/>
      <c r="X1093" s="106"/>
      <c r="Y1093" s="106"/>
      <c r="Z1093" s="106"/>
    </row>
    <row r="1094" ht="18.75" customHeight="1">
      <c r="A1094" s="106"/>
      <c r="B1094" s="111"/>
      <c r="C1094" s="112"/>
      <c r="D1094" s="112"/>
      <c r="E1094" s="99" t="str">
        <f t="shared" si="4"/>
        <v/>
      </c>
      <c r="F1094" s="99" t="str">
        <f t="shared" si="5"/>
        <v/>
      </c>
      <c r="G1094" s="99" t="str">
        <f t="shared" si="6"/>
        <v/>
      </c>
      <c r="H1094" s="113"/>
      <c r="I1094" s="113"/>
      <c r="J1094" s="106"/>
      <c r="K1094" s="99" t="str">
        <f>IF($J1094="","",VLOOKUP($J1094,'Bảng tổng hợp'!$C$11:$Q$20000,2,0))</f>
        <v/>
      </c>
      <c r="L1094" s="101" t="str">
        <f>IF($J1094="","",VLOOKUP($J1094,'Bảng tổng hợp'!$C$11:$Q$20000,3,0))</f>
        <v/>
      </c>
      <c r="M1094" s="114"/>
      <c r="N1094" s="102">
        <f t="shared" si="3"/>
        <v>0</v>
      </c>
      <c r="O1094" s="103"/>
      <c r="P1094" s="104" t="str">
        <f>IF($J1094="","",VLOOKUP($J1094,'Bảng tổng hợp'!$C$11:$M$20000,10,0))</f>
        <v/>
      </c>
      <c r="Q1094" s="105" t="str">
        <f>IF($J1094="","",VLOOKUP($J1094,'Bảng tổng hợp'!$C$11:$M$20000,11,0))</f>
        <v/>
      </c>
      <c r="R1094" s="106"/>
      <c r="S1094" s="106"/>
      <c r="T1094" s="106"/>
      <c r="U1094" s="106"/>
      <c r="V1094" s="106"/>
      <c r="W1094" s="106"/>
      <c r="X1094" s="106"/>
      <c r="Y1094" s="106"/>
      <c r="Z1094" s="106"/>
    </row>
    <row r="1095" ht="18.75" customHeight="1">
      <c r="A1095" s="106"/>
      <c r="B1095" s="111"/>
      <c r="C1095" s="112"/>
      <c r="D1095" s="112"/>
      <c r="E1095" s="99" t="str">
        <f t="shared" si="4"/>
        <v/>
      </c>
      <c r="F1095" s="99" t="str">
        <f t="shared" si="5"/>
        <v/>
      </c>
      <c r="G1095" s="99" t="str">
        <f t="shared" si="6"/>
        <v/>
      </c>
      <c r="H1095" s="113"/>
      <c r="I1095" s="113"/>
      <c r="J1095" s="106"/>
      <c r="K1095" s="99" t="str">
        <f>IF($J1095="","",VLOOKUP($J1095,'Bảng tổng hợp'!$C$11:$Q$20000,2,0))</f>
        <v/>
      </c>
      <c r="L1095" s="101" t="str">
        <f>IF($J1095="","",VLOOKUP($J1095,'Bảng tổng hợp'!$C$11:$Q$20000,3,0))</f>
        <v/>
      </c>
      <c r="M1095" s="114"/>
      <c r="N1095" s="102">
        <f t="shared" si="3"/>
        <v>0</v>
      </c>
      <c r="O1095" s="103"/>
      <c r="P1095" s="104" t="str">
        <f>IF($J1095="","",VLOOKUP($J1095,'Bảng tổng hợp'!$C$11:$M$20000,10,0))</f>
        <v/>
      </c>
      <c r="Q1095" s="105" t="str">
        <f>IF($J1095="","",VLOOKUP($J1095,'Bảng tổng hợp'!$C$11:$M$20000,11,0))</f>
        <v/>
      </c>
      <c r="R1095" s="106"/>
      <c r="S1095" s="106"/>
      <c r="T1095" s="106"/>
      <c r="U1095" s="106"/>
      <c r="V1095" s="106"/>
      <c r="W1095" s="106"/>
      <c r="X1095" s="106"/>
      <c r="Y1095" s="106"/>
      <c r="Z1095" s="106"/>
    </row>
    <row r="1096" ht="18.75" customHeight="1">
      <c r="A1096" s="106"/>
      <c r="B1096" s="111"/>
      <c r="C1096" s="112"/>
      <c r="D1096" s="112"/>
      <c r="E1096" s="99" t="str">
        <f t="shared" si="4"/>
        <v/>
      </c>
      <c r="F1096" s="99" t="str">
        <f t="shared" si="5"/>
        <v/>
      </c>
      <c r="G1096" s="99" t="str">
        <f t="shared" si="6"/>
        <v/>
      </c>
      <c r="H1096" s="113"/>
      <c r="I1096" s="113"/>
      <c r="J1096" s="106"/>
      <c r="K1096" s="99" t="str">
        <f>IF($J1096="","",VLOOKUP($J1096,'Bảng tổng hợp'!$C$11:$Q$20000,2,0))</f>
        <v/>
      </c>
      <c r="L1096" s="101" t="str">
        <f>IF($J1096="","",VLOOKUP($J1096,'Bảng tổng hợp'!$C$11:$Q$20000,3,0))</f>
        <v/>
      </c>
      <c r="M1096" s="114"/>
      <c r="N1096" s="102">
        <f t="shared" si="3"/>
        <v>0</v>
      </c>
      <c r="O1096" s="103"/>
      <c r="P1096" s="104" t="str">
        <f>IF($J1096="","",VLOOKUP($J1096,'Bảng tổng hợp'!$C$11:$M$20000,10,0))</f>
        <v/>
      </c>
      <c r="Q1096" s="105" t="str">
        <f>IF($J1096="","",VLOOKUP($J1096,'Bảng tổng hợp'!$C$11:$M$20000,11,0))</f>
        <v/>
      </c>
      <c r="R1096" s="106"/>
      <c r="S1096" s="106"/>
      <c r="T1096" s="106"/>
      <c r="U1096" s="106"/>
      <c r="V1096" s="106"/>
      <c r="W1096" s="106"/>
      <c r="X1096" s="106"/>
      <c r="Y1096" s="106"/>
      <c r="Z1096" s="106"/>
    </row>
    <row r="1097" ht="18.75" customHeight="1">
      <c r="A1097" s="106"/>
      <c r="B1097" s="111"/>
      <c r="C1097" s="112"/>
      <c r="D1097" s="112"/>
      <c r="E1097" s="99" t="str">
        <f t="shared" si="4"/>
        <v/>
      </c>
      <c r="F1097" s="99" t="str">
        <f t="shared" si="5"/>
        <v/>
      </c>
      <c r="G1097" s="99" t="str">
        <f t="shared" si="6"/>
        <v/>
      </c>
      <c r="H1097" s="113"/>
      <c r="I1097" s="113"/>
      <c r="J1097" s="106"/>
      <c r="K1097" s="99" t="str">
        <f>IF($J1097="","",VLOOKUP($J1097,'Bảng tổng hợp'!$C$11:$Q$20000,2,0))</f>
        <v/>
      </c>
      <c r="L1097" s="101" t="str">
        <f>IF($J1097="","",VLOOKUP($J1097,'Bảng tổng hợp'!$C$11:$Q$20000,3,0))</f>
        <v/>
      </c>
      <c r="M1097" s="114"/>
      <c r="N1097" s="102">
        <f t="shared" si="3"/>
        <v>0</v>
      </c>
      <c r="O1097" s="103"/>
      <c r="P1097" s="104" t="str">
        <f>IF($J1097="","",VLOOKUP($J1097,'Bảng tổng hợp'!$C$11:$M$20000,10,0))</f>
        <v/>
      </c>
      <c r="Q1097" s="105" t="str">
        <f>IF($J1097="","",VLOOKUP($J1097,'Bảng tổng hợp'!$C$11:$M$20000,11,0))</f>
        <v/>
      </c>
      <c r="R1097" s="106"/>
      <c r="S1097" s="106"/>
      <c r="T1097" s="106"/>
      <c r="U1097" s="106"/>
      <c r="V1097" s="106"/>
      <c r="W1097" s="106"/>
      <c r="X1097" s="106"/>
      <c r="Y1097" s="106"/>
      <c r="Z1097" s="106"/>
    </row>
    <row r="1098" ht="18.75" customHeight="1">
      <c r="A1098" s="106"/>
      <c r="B1098" s="111"/>
      <c r="C1098" s="112"/>
      <c r="D1098" s="112"/>
      <c r="E1098" s="99" t="str">
        <f t="shared" si="4"/>
        <v/>
      </c>
      <c r="F1098" s="99" t="str">
        <f t="shared" si="5"/>
        <v/>
      </c>
      <c r="G1098" s="99" t="str">
        <f t="shared" si="6"/>
        <v/>
      </c>
      <c r="H1098" s="113"/>
      <c r="I1098" s="113"/>
      <c r="J1098" s="106"/>
      <c r="K1098" s="99" t="str">
        <f>IF($J1098="","",VLOOKUP($J1098,'Bảng tổng hợp'!$C$11:$Q$20000,2,0))</f>
        <v/>
      </c>
      <c r="L1098" s="101" t="str">
        <f>IF($J1098="","",VLOOKUP($J1098,'Bảng tổng hợp'!$C$11:$Q$20000,3,0))</f>
        <v/>
      </c>
      <c r="M1098" s="114"/>
      <c r="N1098" s="102">
        <f t="shared" si="3"/>
        <v>0</v>
      </c>
      <c r="O1098" s="103"/>
      <c r="P1098" s="104" t="str">
        <f>IF($J1098="","",VLOOKUP($J1098,'Bảng tổng hợp'!$C$11:$M$20000,10,0))</f>
        <v/>
      </c>
      <c r="Q1098" s="105" t="str">
        <f>IF($J1098="","",VLOOKUP($J1098,'Bảng tổng hợp'!$C$11:$M$20000,11,0))</f>
        <v/>
      </c>
      <c r="R1098" s="106"/>
      <c r="S1098" s="106"/>
      <c r="T1098" s="106"/>
      <c r="U1098" s="106"/>
      <c r="V1098" s="106"/>
      <c r="W1098" s="106"/>
      <c r="X1098" s="106"/>
      <c r="Y1098" s="106"/>
      <c r="Z1098" s="106"/>
    </row>
    <row r="1099" ht="18.75" customHeight="1">
      <c r="A1099" s="106"/>
      <c r="B1099" s="111"/>
      <c r="C1099" s="112"/>
      <c r="D1099" s="112"/>
      <c r="E1099" s="99" t="str">
        <f t="shared" si="4"/>
        <v/>
      </c>
      <c r="F1099" s="99" t="str">
        <f t="shared" si="5"/>
        <v/>
      </c>
      <c r="G1099" s="99" t="str">
        <f t="shared" si="6"/>
        <v/>
      </c>
      <c r="H1099" s="113"/>
      <c r="I1099" s="113"/>
      <c r="J1099" s="106"/>
      <c r="K1099" s="99" t="str">
        <f>IF($J1099="","",VLOOKUP($J1099,'Bảng tổng hợp'!$C$11:$Q$20000,2,0))</f>
        <v/>
      </c>
      <c r="L1099" s="101" t="str">
        <f>IF($J1099="","",VLOOKUP($J1099,'Bảng tổng hợp'!$C$11:$Q$20000,3,0))</f>
        <v/>
      </c>
      <c r="M1099" s="114"/>
      <c r="N1099" s="102">
        <f t="shared" si="3"/>
        <v>0</v>
      </c>
      <c r="O1099" s="103"/>
      <c r="P1099" s="104" t="str">
        <f>IF($J1099="","",VLOOKUP($J1099,'Bảng tổng hợp'!$C$11:$M$20000,10,0))</f>
        <v/>
      </c>
      <c r="Q1099" s="105" t="str">
        <f>IF($J1099="","",VLOOKUP($J1099,'Bảng tổng hợp'!$C$11:$M$20000,11,0))</f>
        <v/>
      </c>
      <c r="R1099" s="106"/>
      <c r="S1099" s="106"/>
      <c r="T1099" s="106"/>
      <c r="U1099" s="106"/>
      <c r="V1099" s="106"/>
      <c r="W1099" s="106"/>
      <c r="X1099" s="106"/>
      <c r="Y1099" s="106"/>
      <c r="Z1099" s="106"/>
    </row>
    <row r="1100" ht="18.75" customHeight="1">
      <c r="A1100" s="106"/>
      <c r="B1100" s="111"/>
      <c r="C1100" s="112"/>
      <c r="D1100" s="112"/>
      <c r="E1100" s="99" t="str">
        <f t="shared" si="4"/>
        <v/>
      </c>
      <c r="F1100" s="99" t="str">
        <f t="shared" si="5"/>
        <v/>
      </c>
      <c r="G1100" s="99" t="str">
        <f t="shared" si="6"/>
        <v/>
      </c>
      <c r="H1100" s="113"/>
      <c r="I1100" s="113"/>
      <c r="J1100" s="106"/>
      <c r="K1100" s="99" t="str">
        <f>IF($J1100="","",VLOOKUP($J1100,'Bảng tổng hợp'!$C$11:$Q$20000,2,0))</f>
        <v/>
      </c>
      <c r="L1100" s="101" t="str">
        <f>IF($J1100="","",VLOOKUP($J1100,'Bảng tổng hợp'!$C$11:$Q$20000,3,0))</f>
        <v/>
      </c>
      <c r="M1100" s="114"/>
      <c r="N1100" s="102">
        <f t="shared" si="3"/>
        <v>0</v>
      </c>
      <c r="O1100" s="103"/>
      <c r="P1100" s="104" t="str">
        <f>IF($J1100="","",VLOOKUP($J1100,'Bảng tổng hợp'!$C$11:$M$20000,10,0))</f>
        <v/>
      </c>
      <c r="Q1100" s="105" t="str">
        <f>IF($J1100="","",VLOOKUP($J1100,'Bảng tổng hợp'!$C$11:$M$20000,11,0))</f>
        <v/>
      </c>
      <c r="R1100" s="106"/>
      <c r="S1100" s="106"/>
      <c r="T1100" s="106"/>
      <c r="U1100" s="106"/>
      <c r="V1100" s="106"/>
      <c r="W1100" s="106"/>
      <c r="X1100" s="106"/>
      <c r="Y1100" s="106"/>
      <c r="Z1100" s="106"/>
    </row>
    <row r="1101" ht="18.75" customHeight="1">
      <c r="A1101" s="106"/>
      <c r="B1101" s="111"/>
      <c r="C1101" s="112"/>
      <c r="D1101" s="112"/>
      <c r="E1101" s="99" t="str">
        <f t="shared" si="4"/>
        <v/>
      </c>
      <c r="F1101" s="99" t="str">
        <f t="shared" si="5"/>
        <v/>
      </c>
      <c r="G1101" s="99" t="str">
        <f t="shared" si="6"/>
        <v/>
      </c>
      <c r="H1101" s="113"/>
      <c r="I1101" s="113"/>
      <c r="J1101" s="106"/>
      <c r="K1101" s="99" t="str">
        <f>IF($J1101="","",VLOOKUP($J1101,'Bảng tổng hợp'!$C$11:$Q$20000,2,0))</f>
        <v/>
      </c>
      <c r="L1101" s="101" t="str">
        <f>IF($J1101="","",VLOOKUP($J1101,'Bảng tổng hợp'!$C$11:$Q$20000,3,0))</f>
        <v/>
      </c>
      <c r="M1101" s="114"/>
      <c r="N1101" s="102">
        <f t="shared" si="3"/>
        <v>0</v>
      </c>
      <c r="O1101" s="103"/>
      <c r="P1101" s="104" t="str">
        <f>IF($J1101="","",VLOOKUP($J1101,'Bảng tổng hợp'!$C$11:$M$20000,10,0))</f>
        <v/>
      </c>
      <c r="Q1101" s="105" t="str">
        <f>IF($J1101="","",VLOOKUP($J1101,'Bảng tổng hợp'!$C$11:$M$20000,11,0))</f>
        <v/>
      </c>
      <c r="R1101" s="106"/>
      <c r="S1101" s="106"/>
      <c r="T1101" s="106"/>
      <c r="U1101" s="106"/>
      <c r="V1101" s="106"/>
      <c r="W1101" s="106"/>
      <c r="X1101" s="106"/>
      <c r="Y1101" s="106"/>
      <c r="Z1101" s="106"/>
    </row>
    <row r="1102" ht="18.75" customHeight="1">
      <c r="A1102" s="106"/>
      <c r="B1102" s="111"/>
      <c r="C1102" s="112"/>
      <c r="D1102" s="112"/>
      <c r="E1102" s="99" t="str">
        <f t="shared" si="4"/>
        <v/>
      </c>
      <c r="F1102" s="99" t="str">
        <f t="shared" si="5"/>
        <v/>
      </c>
      <c r="G1102" s="99" t="str">
        <f t="shared" si="6"/>
        <v/>
      </c>
      <c r="H1102" s="113"/>
      <c r="I1102" s="113"/>
      <c r="J1102" s="106"/>
      <c r="K1102" s="99" t="str">
        <f>IF($J1102="","",VLOOKUP($J1102,'Bảng tổng hợp'!$C$11:$Q$20000,2,0))</f>
        <v/>
      </c>
      <c r="L1102" s="101" t="str">
        <f>IF($J1102="","",VLOOKUP($J1102,'Bảng tổng hợp'!$C$11:$Q$20000,3,0))</f>
        <v/>
      </c>
      <c r="M1102" s="114"/>
      <c r="N1102" s="102">
        <f t="shared" si="3"/>
        <v>0</v>
      </c>
      <c r="O1102" s="103"/>
      <c r="P1102" s="104" t="str">
        <f>IF($J1102="","",VLOOKUP($J1102,'Bảng tổng hợp'!$C$11:$M$20000,10,0))</f>
        <v/>
      </c>
      <c r="Q1102" s="105" t="str">
        <f>IF($J1102="","",VLOOKUP($J1102,'Bảng tổng hợp'!$C$11:$M$20000,11,0))</f>
        <v/>
      </c>
      <c r="R1102" s="106"/>
      <c r="S1102" s="106"/>
      <c r="T1102" s="106"/>
      <c r="U1102" s="106"/>
      <c r="V1102" s="106"/>
      <c r="W1102" s="106"/>
      <c r="X1102" s="106"/>
      <c r="Y1102" s="106"/>
      <c r="Z1102" s="106"/>
    </row>
    <row r="1103" ht="18.75" customHeight="1">
      <c r="A1103" s="106"/>
      <c r="B1103" s="111"/>
      <c r="C1103" s="112"/>
      <c r="D1103" s="112"/>
      <c r="E1103" s="99" t="str">
        <f t="shared" si="4"/>
        <v/>
      </c>
      <c r="F1103" s="99" t="str">
        <f t="shared" si="5"/>
        <v/>
      </c>
      <c r="G1103" s="99" t="str">
        <f t="shared" si="6"/>
        <v/>
      </c>
      <c r="H1103" s="113"/>
      <c r="I1103" s="113"/>
      <c r="J1103" s="106"/>
      <c r="K1103" s="99" t="str">
        <f>IF($J1103="","",VLOOKUP($J1103,'Bảng tổng hợp'!$C$11:$Q$20000,2,0))</f>
        <v/>
      </c>
      <c r="L1103" s="101" t="str">
        <f>IF($J1103="","",VLOOKUP($J1103,'Bảng tổng hợp'!$C$11:$Q$20000,3,0))</f>
        <v/>
      </c>
      <c r="M1103" s="114"/>
      <c r="N1103" s="102">
        <f t="shared" si="3"/>
        <v>0</v>
      </c>
      <c r="O1103" s="103"/>
      <c r="P1103" s="104" t="str">
        <f>IF($J1103="","",VLOOKUP($J1103,'Bảng tổng hợp'!$C$11:$M$20000,10,0))</f>
        <v/>
      </c>
      <c r="Q1103" s="105" t="str">
        <f>IF($J1103="","",VLOOKUP($J1103,'Bảng tổng hợp'!$C$11:$M$20000,11,0))</f>
        <v/>
      </c>
      <c r="R1103" s="106"/>
      <c r="S1103" s="106"/>
      <c r="T1103" s="106"/>
      <c r="U1103" s="106"/>
      <c r="V1103" s="106"/>
      <c r="W1103" s="106"/>
      <c r="X1103" s="106"/>
      <c r="Y1103" s="106"/>
      <c r="Z1103" s="106"/>
    </row>
    <row r="1104" ht="18.75" customHeight="1">
      <c r="A1104" s="106"/>
      <c r="B1104" s="111"/>
      <c r="C1104" s="112"/>
      <c r="D1104" s="112"/>
      <c r="E1104" s="99" t="str">
        <f t="shared" si="4"/>
        <v/>
      </c>
      <c r="F1104" s="99" t="str">
        <f t="shared" si="5"/>
        <v/>
      </c>
      <c r="G1104" s="99" t="str">
        <f t="shared" si="6"/>
        <v/>
      </c>
      <c r="H1104" s="113"/>
      <c r="I1104" s="113"/>
      <c r="J1104" s="106"/>
      <c r="K1104" s="99" t="str">
        <f>IF($J1104="","",VLOOKUP($J1104,'Bảng tổng hợp'!$C$11:$Q$20000,2,0))</f>
        <v/>
      </c>
      <c r="L1104" s="101" t="str">
        <f>IF($J1104="","",VLOOKUP($J1104,'Bảng tổng hợp'!$C$11:$Q$20000,3,0))</f>
        <v/>
      </c>
      <c r="M1104" s="114"/>
      <c r="N1104" s="102">
        <f t="shared" si="3"/>
        <v>0</v>
      </c>
      <c r="O1104" s="103"/>
      <c r="P1104" s="104" t="str">
        <f>IF($J1104="","",VLOOKUP($J1104,'Bảng tổng hợp'!$C$11:$M$20000,10,0))</f>
        <v/>
      </c>
      <c r="Q1104" s="105" t="str">
        <f>IF($J1104="","",VLOOKUP($J1104,'Bảng tổng hợp'!$C$11:$M$20000,11,0))</f>
        <v/>
      </c>
      <c r="R1104" s="106"/>
      <c r="S1104" s="106"/>
      <c r="T1104" s="106"/>
      <c r="U1104" s="106"/>
      <c r="V1104" s="106"/>
      <c r="W1104" s="106"/>
      <c r="X1104" s="106"/>
      <c r="Y1104" s="106"/>
      <c r="Z1104" s="106"/>
    </row>
    <row r="1105" ht="18.75" customHeight="1">
      <c r="A1105" s="106"/>
      <c r="B1105" s="111"/>
      <c r="C1105" s="112"/>
      <c r="D1105" s="112"/>
      <c r="E1105" s="99" t="str">
        <f t="shared" si="4"/>
        <v/>
      </c>
      <c r="F1105" s="99" t="str">
        <f t="shared" si="5"/>
        <v/>
      </c>
      <c r="G1105" s="99" t="str">
        <f t="shared" si="6"/>
        <v/>
      </c>
      <c r="H1105" s="113"/>
      <c r="I1105" s="113"/>
      <c r="J1105" s="106"/>
      <c r="K1105" s="99" t="str">
        <f>IF($J1105="","",VLOOKUP($J1105,'Bảng tổng hợp'!$C$11:$Q$20000,2,0))</f>
        <v/>
      </c>
      <c r="L1105" s="101" t="str">
        <f>IF($J1105="","",VLOOKUP($J1105,'Bảng tổng hợp'!$C$11:$Q$20000,3,0))</f>
        <v/>
      </c>
      <c r="M1105" s="114"/>
      <c r="N1105" s="102">
        <f t="shared" si="3"/>
        <v>0</v>
      </c>
      <c r="O1105" s="103"/>
      <c r="P1105" s="104" t="str">
        <f>IF($J1105="","",VLOOKUP($J1105,'Bảng tổng hợp'!$C$11:$M$20000,10,0))</f>
        <v/>
      </c>
      <c r="Q1105" s="105" t="str">
        <f>IF($J1105="","",VLOOKUP($J1105,'Bảng tổng hợp'!$C$11:$M$20000,11,0))</f>
        <v/>
      </c>
      <c r="R1105" s="106"/>
      <c r="S1105" s="106"/>
      <c r="T1105" s="106"/>
      <c r="U1105" s="106"/>
      <c r="V1105" s="106"/>
      <c r="W1105" s="106"/>
      <c r="X1105" s="106"/>
      <c r="Y1105" s="106"/>
      <c r="Z1105" s="106"/>
    </row>
    <row r="1106" ht="18.75" customHeight="1">
      <c r="A1106" s="106"/>
      <c r="B1106" s="111"/>
      <c r="C1106" s="112"/>
      <c r="D1106" s="112"/>
      <c r="E1106" s="99" t="str">
        <f t="shared" si="4"/>
        <v/>
      </c>
      <c r="F1106" s="99" t="str">
        <f t="shared" si="5"/>
        <v/>
      </c>
      <c r="G1106" s="99" t="str">
        <f t="shared" si="6"/>
        <v/>
      </c>
      <c r="H1106" s="113"/>
      <c r="I1106" s="113"/>
      <c r="J1106" s="106"/>
      <c r="K1106" s="99" t="str">
        <f>IF($J1106="","",VLOOKUP($J1106,'Bảng tổng hợp'!$C$11:$Q$20000,2,0))</f>
        <v/>
      </c>
      <c r="L1106" s="101" t="str">
        <f>IF($J1106="","",VLOOKUP($J1106,'Bảng tổng hợp'!$C$11:$Q$20000,3,0))</f>
        <v/>
      </c>
      <c r="M1106" s="114"/>
      <c r="N1106" s="102">
        <f t="shared" si="3"/>
        <v>0</v>
      </c>
      <c r="O1106" s="103"/>
      <c r="P1106" s="104" t="str">
        <f>IF($J1106="","",VLOOKUP($J1106,'Bảng tổng hợp'!$C$11:$M$20000,10,0))</f>
        <v/>
      </c>
      <c r="Q1106" s="105" t="str">
        <f>IF($J1106="","",VLOOKUP($J1106,'Bảng tổng hợp'!$C$11:$M$20000,11,0))</f>
        <v/>
      </c>
      <c r="R1106" s="106"/>
      <c r="S1106" s="106"/>
      <c r="T1106" s="106"/>
      <c r="U1106" s="106"/>
      <c r="V1106" s="106"/>
      <c r="W1106" s="106"/>
      <c r="X1106" s="106"/>
      <c r="Y1106" s="106"/>
      <c r="Z1106" s="106"/>
    </row>
    <row r="1107" ht="18.75" customHeight="1">
      <c r="A1107" s="106"/>
      <c r="B1107" s="111"/>
      <c r="C1107" s="112"/>
      <c r="D1107" s="112"/>
      <c r="E1107" s="99" t="str">
        <f t="shared" si="4"/>
        <v/>
      </c>
      <c r="F1107" s="99" t="str">
        <f t="shared" si="5"/>
        <v/>
      </c>
      <c r="G1107" s="99" t="str">
        <f t="shared" si="6"/>
        <v/>
      </c>
      <c r="H1107" s="113"/>
      <c r="I1107" s="113"/>
      <c r="J1107" s="106"/>
      <c r="K1107" s="99" t="str">
        <f>IF($J1107="","",VLOOKUP($J1107,'Bảng tổng hợp'!$C$11:$Q$20000,2,0))</f>
        <v/>
      </c>
      <c r="L1107" s="101" t="str">
        <f>IF($J1107="","",VLOOKUP($J1107,'Bảng tổng hợp'!$C$11:$Q$20000,3,0))</f>
        <v/>
      </c>
      <c r="M1107" s="114"/>
      <c r="N1107" s="102">
        <f t="shared" si="3"/>
        <v>0</v>
      </c>
      <c r="O1107" s="103"/>
      <c r="P1107" s="104" t="str">
        <f>IF($J1107="","",VLOOKUP($J1107,'Bảng tổng hợp'!$C$11:$M$20000,10,0))</f>
        <v/>
      </c>
      <c r="Q1107" s="105" t="str">
        <f>IF($J1107="","",VLOOKUP($J1107,'Bảng tổng hợp'!$C$11:$M$20000,11,0))</f>
        <v/>
      </c>
      <c r="R1107" s="106"/>
      <c r="S1107" s="106"/>
      <c r="T1107" s="106"/>
      <c r="U1107" s="106"/>
      <c r="V1107" s="106"/>
      <c r="W1107" s="106"/>
      <c r="X1107" s="106"/>
      <c r="Y1107" s="106"/>
      <c r="Z1107" s="106"/>
    </row>
    <row r="1108" ht="18.75" customHeight="1">
      <c r="A1108" s="106"/>
      <c r="B1108" s="111"/>
      <c r="C1108" s="112"/>
      <c r="D1108" s="112"/>
      <c r="E1108" s="99" t="str">
        <f t="shared" si="4"/>
        <v/>
      </c>
      <c r="F1108" s="99" t="str">
        <f t="shared" si="5"/>
        <v/>
      </c>
      <c r="G1108" s="99" t="str">
        <f t="shared" si="6"/>
        <v/>
      </c>
      <c r="H1108" s="113"/>
      <c r="I1108" s="113"/>
      <c r="J1108" s="106"/>
      <c r="K1108" s="99" t="str">
        <f>IF($J1108="","",VLOOKUP($J1108,'Bảng tổng hợp'!$C$11:$Q$20000,2,0))</f>
        <v/>
      </c>
      <c r="L1108" s="101" t="str">
        <f>IF($J1108="","",VLOOKUP($J1108,'Bảng tổng hợp'!$C$11:$Q$20000,3,0))</f>
        <v/>
      </c>
      <c r="M1108" s="114"/>
      <c r="N1108" s="102">
        <f t="shared" si="3"/>
        <v>0</v>
      </c>
      <c r="O1108" s="103"/>
      <c r="P1108" s="104" t="str">
        <f>IF($J1108="","",VLOOKUP($J1108,'Bảng tổng hợp'!$C$11:$M$20000,10,0))</f>
        <v/>
      </c>
      <c r="Q1108" s="105" t="str">
        <f>IF($J1108="","",VLOOKUP($J1108,'Bảng tổng hợp'!$C$11:$M$20000,11,0))</f>
        <v/>
      </c>
      <c r="R1108" s="106"/>
      <c r="S1108" s="106"/>
      <c r="T1108" s="106"/>
      <c r="U1108" s="106"/>
      <c r="V1108" s="106"/>
      <c r="W1108" s="106"/>
      <c r="X1108" s="106"/>
      <c r="Y1108" s="106"/>
      <c r="Z1108" s="106"/>
    </row>
    <row r="1109" ht="18.75" customHeight="1">
      <c r="A1109" s="106"/>
      <c r="B1109" s="111"/>
      <c r="C1109" s="112"/>
      <c r="D1109" s="112"/>
      <c r="E1109" s="99" t="str">
        <f t="shared" si="4"/>
        <v/>
      </c>
      <c r="F1109" s="99" t="str">
        <f t="shared" si="5"/>
        <v/>
      </c>
      <c r="G1109" s="99" t="str">
        <f t="shared" si="6"/>
        <v/>
      </c>
      <c r="H1109" s="113"/>
      <c r="I1109" s="113"/>
      <c r="J1109" s="106"/>
      <c r="K1109" s="99" t="str">
        <f>IF($J1109="","",VLOOKUP($J1109,'Bảng tổng hợp'!$C$11:$Q$20000,2,0))</f>
        <v/>
      </c>
      <c r="L1109" s="101" t="str">
        <f>IF($J1109="","",VLOOKUP($J1109,'Bảng tổng hợp'!$C$11:$Q$20000,3,0))</f>
        <v/>
      </c>
      <c r="M1109" s="114"/>
      <c r="N1109" s="102">
        <f t="shared" si="3"/>
        <v>0</v>
      </c>
      <c r="O1109" s="103"/>
      <c r="P1109" s="104" t="str">
        <f>IF($J1109="","",VLOOKUP($J1109,'Bảng tổng hợp'!$C$11:$M$20000,10,0))</f>
        <v/>
      </c>
      <c r="Q1109" s="105" t="str">
        <f>IF($J1109="","",VLOOKUP($J1109,'Bảng tổng hợp'!$C$11:$M$20000,11,0))</f>
        <v/>
      </c>
      <c r="R1109" s="106"/>
      <c r="S1109" s="106"/>
      <c r="T1109" s="106"/>
      <c r="U1109" s="106"/>
      <c r="V1109" s="106"/>
      <c r="W1109" s="106"/>
      <c r="X1109" s="106"/>
      <c r="Y1109" s="106"/>
      <c r="Z1109" s="106"/>
    </row>
    <row r="1110" ht="18.75" customHeight="1">
      <c r="A1110" s="106"/>
      <c r="B1110" s="111"/>
      <c r="C1110" s="112"/>
      <c r="D1110" s="112"/>
      <c r="E1110" s="99" t="str">
        <f t="shared" si="4"/>
        <v/>
      </c>
      <c r="F1110" s="99" t="str">
        <f t="shared" si="5"/>
        <v/>
      </c>
      <c r="G1110" s="99" t="str">
        <f t="shared" si="6"/>
        <v/>
      </c>
      <c r="H1110" s="113"/>
      <c r="I1110" s="113"/>
      <c r="J1110" s="106"/>
      <c r="K1110" s="99" t="str">
        <f>IF($J1110="","",VLOOKUP($J1110,'Bảng tổng hợp'!$C$11:$Q$20000,2,0))</f>
        <v/>
      </c>
      <c r="L1110" s="101" t="str">
        <f>IF($J1110="","",VLOOKUP($J1110,'Bảng tổng hợp'!$C$11:$Q$20000,3,0))</f>
        <v/>
      </c>
      <c r="M1110" s="114"/>
      <c r="N1110" s="102">
        <f t="shared" si="3"/>
        <v>0</v>
      </c>
      <c r="O1110" s="103"/>
      <c r="P1110" s="104" t="str">
        <f>IF($J1110="","",VLOOKUP($J1110,'Bảng tổng hợp'!$C$11:$M$20000,10,0))</f>
        <v/>
      </c>
      <c r="Q1110" s="105" t="str">
        <f>IF($J1110="","",VLOOKUP($J1110,'Bảng tổng hợp'!$C$11:$M$20000,11,0))</f>
        <v/>
      </c>
      <c r="R1110" s="106"/>
      <c r="S1110" s="106"/>
      <c r="T1110" s="106"/>
      <c r="U1110" s="106"/>
      <c r="V1110" s="106"/>
      <c r="W1110" s="106"/>
      <c r="X1110" s="106"/>
      <c r="Y1110" s="106"/>
      <c r="Z1110" s="106"/>
    </row>
    <row r="1111" ht="18.75" customHeight="1">
      <c r="A1111" s="106"/>
      <c r="B1111" s="111"/>
      <c r="C1111" s="112"/>
      <c r="D1111" s="112"/>
      <c r="E1111" s="99" t="str">
        <f t="shared" si="4"/>
        <v/>
      </c>
      <c r="F1111" s="99" t="str">
        <f t="shared" si="5"/>
        <v/>
      </c>
      <c r="G1111" s="99" t="str">
        <f t="shared" si="6"/>
        <v/>
      </c>
      <c r="H1111" s="113"/>
      <c r="I1111" s="113"/>
      <c r="J1111" s="106"/>
      <c r="K1111" s="99" t="str">
        <f>IF($J1111="","",VLOOKUP($J1111,'Bảng tổng hợp'!$C$11:$Q$20000,2,0))</f>
        <v/>
      </c>
      <c r="L1111" s="101" t="str">
        <f>IF($J1111="","",VLOOKUP($J1111,'Bảng tổng hợp'!$C$11:$Q$20000,3,0))</f>
        <v/>
      </c>
      <c r="M1111" s="114"/>
      <c r="N1111" s="102">
        <f t="shared" si="3"/>
        <v>0</v>
      </c>
      <c r="O1111" s="103"/>
      <c r="P1111" s="104" t="str">
        <f>IF($J1111="","",VLOOKUP($J1111,'Bảng tổng hợp'!$C$11:$M$20000,10,0))</f>
        <v/>
      </c>
      <c r="Q1111" s="105" t="str">
        <f>IF($J1111="","",VLOOKUP($J1111,'Bảng tổng hợp'!$C$11:$M$20000,11,0))</f>
        <v/>
      </c>
      <c r="R1111" s="106"/>
      <c r="S1111" s="106"/>
      <c r="T1111" s="106"/>
      <c r="U1111" s="106"/>
      <c r="V1111" s="106"/>
      <c r="W1111" s="106"/>
      <c r="X1111" s="106"/>
      <c r="Y1111" s="106"/>
      <c r="Z1111" s="106"/>
    </row>
    <row r="1112" ht="18.75" customHeight="1">
      <c r="A1112" s="106"/>
      <c r="B1112" s="111"/>
      <c r="C1112" s="112"/>
      <c r="D1112" s="112"/>
      <c r="E1112" s="99" t="str">
        <f t="shared" si="4"/>
        <v/>
      </c>
      <c r="F1112" s="99" t="str">
        <f t="shared" si="5"/>
        <v/>
      </c>
      <c r="G1112" s="99" t="str">
        <f t="shared" si="6"/>
        <v/>
      </c>
      <c r="H1112" s="113"/>
      <c r="I1112" s="113"/>
      <c r="J1112" s="106"/>
      <c r="K1112" s="99" t="str">
        <f>IF($J1112="","",VLOOKUP($J1112,'Bảng tổng hợp'!$C$11:$Q$20000,2,0))</f>
        <v/>
      </c>
      <c r="L1112" s="101" t="str">
        <f>IF($J1112="","",VLOOKUP($J1112,'Bảng tổng hợp'!$C$11:$Q$20000,3,0))</f>
        <v/>
      </c>
      <c r="M1112" s="114"/>
      <c r="N1112" s="102">
        <f t="shared" si="3"/>
        <v>0</v>
      </c>
      <c r="O1112" s="103"/>
      <c r="P1112" s="104" t="str">
        <f>IF($J1112="","",VLOOKUP($J1112,'Bảng tổng hợp'!$C$11:$M$20000,10,0))</f>
        <v/>
      </c>
      <c r="Q1112" s="105" t="str">
        <f>IF($J1112="","",VLOOKUP($J1112,'Bảng tổng hợp'!$C$11:$M$20000,11,0))</f>
        <v/>
      </c>
      <c r="R1112" s="106"/>
      <c r="S1112" s="106"/>
      <c r="T1112" s="106"/>
      <c r="U1112" s="106"/>
      <c r="V1112" s="106"/>
      <c r="W1112" s="106"/>
      <c r="X1112" s="106"/>
      <c r="Y1112" s="106"/>
      <c r="Z1112" s="106"/>
    </row>
    <row r="1113" ht="18.75" customHeight="1">
      <c r="A1113" s="106"/>
      <c r="B1113" s="111"/>
      <c r="C1113" s="112"/>
      <c r="D1113" s="112"/>
      <c r="E1113" s="99" t="str">
        <f t="shared" si="4"/>
        <v/>
      </c>
      <c r="F1113" s="99" t="str">
        <f t="shared" si="5"/>
        <v/>
      </c>
      <c r="G1113" s="99" t="str">
        <f t="shared" si="6"/>
        <v/>
      </c>
      <c r="H1113" s="113"/>
      <c r="I1113" s="113"/>
      <c r="J1113" s="106"/>
      <c r="K1113" s="99" t="str">
        <f>IF($J1113="","",VLOOKUP($J1113,'Bảng tổng hợp'!$C$11:$Q$20000,2,0))</f>
        <v/>
      </c>
      <c r="L1113" s="101" t="str">
        <f>IF($J1113="","",VLOOKUP($J1113,'Bảng tổng hợp'!$C$11:$Q$20000,3,0))</f>
        <v/>
      </c>
      <c r="M1113" s="114"/>
      <c r="N1113" s="102">
        <f t="shared" si="3"/>
        <v>0</v>
      </c>
      <c r="O1113" s="103"/>
      <c r="P1113" s="104" t="str">
        <f>IF($J1113="","",VLOOKUP($J1113,'Bảng tổng hợp'!$C$11:$M$20000,10,0))</f>
        <v/>
      </c>
      <c r="Q1113" s="105" t="str">
        <f>IF($J1113="","",VLOOKUP($J1113,'Bảng tổng hợp'!$C$11:$M$20000,11,0))</f>
        <v/>
      </c>
      <c r="R1113" s="106"/>
      <c r="S1113" s="106"/>
      <c r="T1113" s="106"/>
      <c r="U1113" s="106"/>
      <c r="V1113" s="106"/>
      <c r="W1113" s="106"/>
      <c r="X1113" s="106"/>
      <c r="Y1113" s="106"/>
      <c r="Z1113" s="106"/>
    </row>
    <row r="1114" ht="18.75" customHeight="1">
      <c r="A1114" s="106"/>
      <c r="B1114" s="111"/>
      <c r="C1114" s="112"/>
      <c r="D1114" s="112"/>
      <c r="E1114" s="99" t="str">
        <f t="shared" si="4"/>
        <v/>
      </c>
      <c r="F1114" s="99" t="str">
        <f t="shared" si="5"/>
        <v/>
      </c>
      <c r="G1114" s="99" t="str">
        <f t="shared" si="6"/>
        <v/>
      </c>
      <c r="H1114" s="113"/>
      <c r="I1114" s="113"/>
      <c r="J1114" s="106"/>
      <c r="K1114" s="99" t="str">
        <f>IF($J1114="","",VLOOKUP($J1114,'Bảng tổng hợp'!$C$11:$Q$20000,2,0))</f>
        <v/>
      </c>
      <c r="L1114" s="101" t="str">
        <f>IF($J1114="","",VLOOKUP($J1114,'Bảng tổng hợp'!$C$11:$Q$20000,3,0))</f>
        <v/>
      </c>
      <c r="M1114" s="114"/>
      <c r="N1114" s="102">
        <f t="shared" si="3"/>
        <v>0</v>
      </c>
      <c r="O1114" s="103"/>
      <c r="P1114" s="104" t="str">
        <f>IF($J1114="","",VLOOKUP($J1114,'Bảng tổng hợp'!$C$11:$M$20000,10,0))</f>
        <v/>
      </c>
      <c r="Q1114" s="105" t="str">
        <f>IF($J1114="","",VLOOKUP($J1114,'Bảng tổng hợp'!$C$11:$M$20000,11,0))</f>
        <v/>
      </c>
      <c r="R1114" s="106"/>
      <c r="S1114" s="106"/>
      <c r="T1114" s="106"/>
      <c r="U1114" s="106"/>
      <c r="V1114" s="106"/>
      <c r="W1114" s="106"/>
      <c r="X1114" s="106"/>
      <c r="Y1114" s="106"/>
      <c r="Z1114" s="106"/>
    </row>
    <row r="1115" ht="18.75" customHeight="1">
      <c r="A1115" s="106"/>
      <c r="B1115" s="111"/>
      <c r="C1115" s="112"/>
      <c r="D1115" s="112"/>
      <c r="E1115" s="99" t="str">
        <f t="shared" si="4"/>
        <v/>
      </c>
      <c r="F1115" s="99" t="str">
        <f t="shared" si="5"/>
        <v/>
      </c>
      <c r="G1115" s="99" t="str">
        <f t="shared" si="6"/>
        <v/>
      </c>
      <c r="H1115" s="113"/>
      <c r="I1115" s="113"/>
      <c r="J1115" s="106"/>
      <c r="K1115" s="99" t="str">
        <f>IF($J1115="","",VLOOKUP($J1115,'Bảng tổng hợp'!$C$11:$Q$20000,2,0))</f>
        <v/>
      </c>
      <c r="L1115" s="101" t="str">
        <f>IF($J1115="","",VLOOKUP($J1115,'Bảng tổng hợp'!$C$11:$Q$20000,3,0))</f>
        <v/>
      </c>
      <c r="M1115" s="114"/>
      <c r="N1115" s="102">
        <f t="shared" si="3"/>
        <v>0</v>
      </c>
      <c r="O1115" s="103"/>
      <c r="P1115" s="104" t="str">
        <f>IF($J1115="","",VLOOKUP($J1115,'Bảng tổng hợp'!$C$11:$M$20000,10,0))</f>
        <v/>
      </c>
      <c r="Q1115" s="105" t="str">
        <f>IF($J1115="","",VLOOKUP($J1115,'Bảng tổng hợp'!$C$11:$M$20000,11,0))</f>
        <v/>
      </c>
      <c r="R1115" s="106"/>
      <c r="S1115" s="106"/>
      <c r="T1115" s="106"/>
      <c r="U1115" s="106"/>
      <c r="V1115" s="106"/>
      <c r="W1115" s="106"/>
      <c r="X1115" s="106"/>
      <c r="Y1115" s="106"/>
      <c r="Z1115" s="106"/>
    </row>
    <row r="1116" ht="18.75" customHeight="1">
      <c r="A1116" s="106"/>
      <c r="B1116" s="111"/>
      <c r="C1116" s="112"/>
      <c r="D1116" s="112"/>
      <c r="E1116" s="99" t="str">
        <f t="shared" si="4"/>
        <v/>
      </c>
      <c r="F1116" s="99" t="str">
        <f t="shared" si="5"/>
        <v/>
      </c>
      <c r="G1116" s="99" t="str">
        <f t="shared" si="6"/>
        <v/>
      </c>
      <c r="H1116" s="113"/>
      <c r="I1116" s="113"/>
      <c r="J1116" s="106"/>
      <c r="K1116" s="99" t="str">
        <f>IF($J1116="","",VLOOKUP($J1116,'Bảng tổng hợp'!$C$11:$Q$20000,2,0))</f>
        <v/>
      </c>
      <c r="L1116" s="101" t="str">
        <f>IF($J1116="","",VLOOKUP($J1116,'Bảng tổng hợp'!$C$11:$Q$20000,3,0))</f>
        <v/>
      </c>
      <c r="M1116" s="114"/>
      <c r="N1116" s="102">
        <f t="shared" si="3"/>
        <v>0</v>
      </c>
      <c r="O1116" s="103"/>
      <c r="P1116" s="104" t="str">
        <f>IF($J1116="","",VLOOKUP($J1116,'Bảng tổng hợp'!$C$11:$M$20000,10,0))</f>
        <v/>
      </c>
      <c r="Q1116" s="105" t="str">
        <f>IF($J1116="","",VLOOKUP($J1116,'Bảng tổng hợp'!$C$11:$M$20000,11,0))</f>
        <v/>
      </c>
      <c r="R1116" s="106"/>
      <c r="S1116" s="106"/>
      <c r="T1116" s="106"/>
      <c r="U1116" s="106"/>
      <c r="V1116" s="106"/>
      <c r="W1116" s="106"/>
      <c r="X1116" s="106"/>
      <c r="Y1116" s="106"/>
      <c r="Z1116" s="106"/>
    </row>
    <row r="1117" ht="18.75" customHeight="1">
      <c r="A1117" s="106"/>
      <c r="B1117" s="111"/>
      <c r="C1117" s="112"/>
      <c r="D1117" s="112"/>
      <c r="E1117" s="99" t="str">
        <f t="shared" si="4"/>
        <v/>
      </c>
      <c r="F1117" s="99" t="str">
        <f t="shared" si="5"/>
        <v/>
      </c>
      <c r="G1117" s="99" t="str">
        <f t="shared" si="6"/>
        <v/>
      </c>
      <c r="H1117" s="113"/>
      <c r="I1117" s="113"/>
      <c r="J1117" s="106"/>
      <c r="K1117" s="99" t="str">
        <f>IF($J1117="","",VLOOKUP($J1117,'Bảng tổng hợp'!$C$11:$Q$20000,2,0))</f>
        <v/>
      </c>
      <c r="L1117" s="101" t="str">
        <f>IF($J1117="","",VLOOKUP($J1117,'Bảng tổng hợp'!$C$11:$Q$20000,3,0))</f>
        <v/>
      </c>
      <c r="M1117" s="114"/>
      <c r="N1117" s="102">
        <f t="shared" si="3"/>
        <v>0</v>
      </c>
      <c r="O1117" s="103"/>
      <c r="P1117" s="104" t="str">
        <f>IF($J1117="","",VLOOKUP($J1117,'Bảng tổng hợp'!$C$11:$M$20000,10,0))</f>
        <v/>
      </c>
      <c r="Q1117" s="105" t="str">
        <f>IF($J1117="","",VLOOKUP($J1117,'Bảng tổng hợp'!$C$11:$M$20000,11,0))</f>
        <v/>
      </c>
      <c r="R1117" s="106"/>
      <c r="S1117" s="106"/>
      <c r="T1117" s="106"/>
      <c r="U1117" s="106"/>
      <c r="V1117" s="106"/>
      <c r="W1117" s="106"/>
      <c r="X1117" s="106"/>
      <c r="Y1117" s="106"/>
      <c r="Z1117" s="106"/>
    </row>
    <row r="1118" ht="18.75" customHeight="1">
      <c r="A1118" s="106"/>
      <c r="B1118" s="111"/>
      <c r="C1118" s="112"/>
      <c r="D1118" s="112"/>
      <c r="E1118" s="99" t="str">
        <f t="shared" si="4"/>
        <v/>
      </c>
      <c r="F1118" s="99" t="str">
        <f t="shared" si="5"/>
        <v/>
      </c>
      <c r="G1118" s="99" t="str">
        <f t="shared" si="6"/>
        <v/>
      </c>
      <c r="H1118" s="113"/>
      <c r="I1118" s="113"/>
      <c r="J1118" s="106"/>
      <c r="K1118" s="99" t="str">
        <f>IF($J1118="","",VLOOKUP($J1118,'Bảng tổng hợp'!$C$11:$Q$20000,2,0))</f>
        <v/>
      </c>
      <c r="L1118" s="101" t="str">
        <f>IF($J1118="","",VLOOKUP($J1118,'Bảng tổng hợp'!$C$11:$Q$20000,3,0))</f>
        <v/>
      </c>
      <c r="M1118" s="114"/>
      <c r="N1118" s="102">
        <f t="shared" si="3"/>
        <v>0</v>
      </c>
      <c r="O1118" s="103"/>
      <c r="P1118" s="104" t="str">
        <f>IF($J1118="","",VLOOKUP($J1118,'Bảng tổng hợp'!$C$11:$M$20000,10,0))</f>
        <v/>
      </c>
      <c r="Q1118" s="105" t="str">
        <f>IF($J1118="","",VLOOKUP($J1118,'Bảng tổng hợp'!$C$11:$M$20000,11,0))</f>
        <v/>
      </c>
      <c r="R1118" s="106"/>
      <c r="S1118" s="106"/>
      <c r="T1118" s="106"/>
      <c r="U1118" s="106"/>
      <c r="V1118" s="106"/>
      <c r="W1118" s="106"/>
      <c r="X1118" s="106"/>
      <c r="Y1118" s="106"/>
      <c r="Z1118" s="106"/>
    </row>
    <row r="1119" ht="18.75" customHeight="1">
      <c r="A1119" s="106"/>
      <c r="B1119" s="111"/>
      <c r="C1119" s="112"/>
      <c r="D1119" s="112"/>
      <c r="E1119" s="99" t="str">
        <f t="shared" si="4"/>
        <v/>
      </c>
      <c r="F1119" s="99" t="str">
        <f t="shared" si="5"/>
        <v/>
      </c>
      <c r="G1119" s="99" t="str">
        <f t="shared" si="6"/>
        <v/>
      </c>
      <c r="H1119" s="113"/>
      <c r="I1119" s="113"/>
      <c r="J1119" s="106"/>
      <c r="K1119" s="99" t="str">
        <f>IF($J1119="","",VLOOKUP($J1119,'Bảng tổng hợp'!$C$11:$Q$20000,2,0))</f>
        <v/>
      </c>
      <c r="L1119" s="101" t="str">
        <f>IF($J1119="","",VLOOKUP($J1119,'Bảng tổng hợp'!$C$11:$Q$20000,3,0))</f>
        <v/>
      </c>
      <c r="M1119" s="114"/>
      <c r="N1119" s="102">
        <f t="shared" si="3"/>
        <v>0</v>
      </c>
      <c r="O1119" s="103"/>
      <c r="P1119" s="104" t="str">
        <f>IF($J1119="","",VLOOKUP($J1119,'Bảng tổng hợp'!$C$11:$M$20000,10,0))</f>
        <v/>
      </c>
      <c r="Q1119" s="105" t="str">
        <f>IF($J1119="","",VLOOKUP($J1119,'Bảng tổng hợp'!$C$11:$M$20000,11,0))</f>
        <v/>
      </c>
      <c r="R1119" s="106"/>
      <c r="S1119" s="106"/>
      <c r="T1119" s="106"/>
      <c r="U1119" s="106"/>
      <c r="V1119" s="106"/>
      <c r="W1119" s="106"/>
      <c r="X1119" s="106"/>
      <c r="Y1119" s="106"/>
      <c r="Z1119" s="106"/>
    </row>
    <row r="1120" ht="18.75" customHeight="1">
      <c r="A1120" s="106"/>
      <c r="B1120" s="111"/>
      <c r="C1120" s="112"/>
      <c r="D1120" s="112"/>
      <c r="E1120" s="99" t="str">
        <f t="shared" si="4"/>
        <v/>
      </c>
      <c r="F1120" s="99" t="str">
        <f t="shared" si="5"/>
        <v/>
      </c>
      <c r="G1120" s="99" t="str">
        <f t="shared" si="6"/>
        <v/>
      </c>
      <c r="H1120" s="113"/>
      <c r="I1120" s="113"/>
      <c r="J1120" s="106"/>
      <c r="K1120" s="99" t="str">
        <f>IF($J1120="","",VLOOKUP($J1120,'Bảng tổng hợp'!$C$11:$Q$20000,2,0))</f>
        <v/>
      </c>
      <c r="L1120" s="101" t="str">
        <f>IF($J1120="","",VLOOKUP($J1120,'Bảng tổng hợp'!$C$11:$Q$20000,3,0))</f>
        <v/>
      </c>
      <c r="M1120" s="114"/>
      <c r="N1120" s="102">
        <f t="shared" si="3"/>
        <v>0</v>
      </c>
      <c r="O1120" s="103"/>
      <c r="P1120" s="104" t="str">
        <f>IF($J1120="","",VLOOKUP($J1120,'Bảng tổng hợp'!$C$11:$M$20000,10,0))</f>
        <v/>
      </c>
      <c r="Q1120" s="105" t="str">
        <f>IF($J1120="","",VLOOKUP($J1120,'Bảng tổng hợp'!$C$11:$M$20000,11,0))</f>
        <v/>
      </c>
      <c r="R1120" s="106"/>
      <c r="S1120" s="106"/>
      <c r="T1120" s="106"/>
      <c r="U1120" s="106"/>
      <c r="V1120" s="106"/>
      <c r="W1120" s="106"/>
      <c r="X1120" s="106"/>
      <c r="Y1120" s="106"/>
      <c r="Z1120" s="106"/>
    </row>
    <row r="1121" ht="18.75" customHeight="1">
      <c r="A1121" s="106"/>
      <c r="B1121" s="111"/>
      <c r="C1121" s="112"/>
      <c r="D1121" s="112"/>
      <c r="E1121" s="99" t="str">
        <f t="shared" si="4"/>
        <v/>
      </c>
      <c r="F1121" s="99" t="str">
        <f t="shared" si="5"/>
        <v/>
      </c>
      <c r="G1121" s="99" t="str">
        <f t="shared" si="6"/>
        <v/>
      </c>
      <c r="H1121" s="113"/>
      <c r="I1121" s="113"/>
      <c r="J1121" s="106"/>
      <c r="K1121" s="99" t="str">
        <f>IF($J1121="","",VLOOKUP($J1121,'Bảng tổng hợp'!$C$11:$Q$20000,2,0))</f>
        <v/>
      </c>
      <c r="L1121" s="101" t="str">
        <f>IF($J1121="","",VLOOKUP($J1121,'Bảng tổng hợp'!$C$11:$Q$20000,3,0))</f>
        <v/>
      </c>
      <c r="M1121" s="114"/>
      <c r="N1121" s="102">
        <f t="shared" si="3"/>
        <v>0</v>
      </c>
      <c r="O1121" s="103"/>
      <c r="P1121" s="104" t="str">
        <f>IF($J1121="","",VLOOKUP($J1121,'Bảng tổng hợp'!$C$11:$M$20000,10,0))</f>
        <v/>
      </c>
      <c r="Q1121" s="105" t="str">
        <f>IF($J1121="","",VLOOKUP($J1121,'Bảng tổng hợp'!$C$11:$M$20000,11,0))</f>
        <v/>
      </c>
      <c r="R1121" s="106"/>
      <c r="S1121" s="106"/>
      <c r="T1121" s="106"/>
      <c r="U1121" s="106"/>
      <c r="V1121" s="106"/>
      <c r="W1121" s="106"/>
      <c r="X1121" s="106"/>
      <c r="Y1121" s="106"/>
      <c r="Z1121" s="106"/>
    </row>
    <row r="1122" ht="18.75" customHeight="1">
      <c r="A1122" s="106"/>
      <c r="B1122" s="111"/>
      <c r="C1122" s="112"/>
      <c r="D1122" s="112"/>
      <c r="E1122" s="99" t="str">
        <f t="shared" si="4"/>
        <v/>
      </c>
      <c r="F1122" s="99" t="str">
        <f t="shared" si="5"/>
        <v/>
      </c>
      <c r="G1122" s="99" t="str">
        <f t="shared" si="6"/>
        <v/>
      </c>
      <c r="H1122" s="113"/>
      <c r="I1122" s="113"/>
      <c r="J1122" s="106"/>
      <c r="K1122" s="99" t="str">
        <f>IF($J1122="","",VLOOKUP($J1122,'Bảng tổng hợp'!$C$11:$Q$20000,2,0))</f>
        <v/>
      </c>
      <c r="L1122" s="101" t="str">
        <f>IF($J1122="","",VLOOKUP($J1122,'Bảng tổng hợp'!$C$11:$Q$20000,3,0))</f>
        <v/>
      </c>
      <c r="M1122" s="114"/>
      <c r="N1122" s="102">
        <f t="shared" si="3"/>
        <v>0</v>
      </c>
      <c r="O1122" s="103"/>
      <c r="P1122" s="104" t="str">
        <f>IF($J1122="","",VLOOKUP($J1122,'Bảng tổng hợp'!$C$11:$M$20000,10,0))</f>
        <v/>
      </c>
      <c r="Q1122" s="105" t="str">
        <f>IF($J1122="","",VLOOKUP($J1122,'Bảng tổng hợp'!$C$11:$M$20000,11,0))</f>
        <v/>
      </c>
      <c r="R1122" s="106"/>
      <c r="S1122" s="106"/>
      <c r="T1122" s="106"/>
      <c r="U1122" s="106"/>
      <c r="V1122" s="106"/>
      <c r="W1122" s="106"/>
      <c r="X1122" s="106"/>
      <c r="Y1122" s="106"/>
      <c r="Z1122" s="106"/>
    </row>
    <row r="1123" ht="18.75" customHeight="1">
      <c r="A1123" s="106"/>
      <c r="B1123" s="111"/>
      <c r="C1123" s="112"/>
      <c r="D1123" s="112"/>
      <c r="E1123" s="99" t="str">
        <f t="shared" si="4"/>
        <v/>
      </c>
      <c r="F1123" s="99" t="str">
        <f t="shared" si="5"/>
        <v/>
      </c>
      <c r="G1123" s="99" t="str">
        <f t="shared" si="6"/>
        <v/>
      </c>
      <c r="H1123" s="113"/>
      <c r="I1123" s="113"/>
      <c r="J1123" s="106"/>
      <c r="K1123" s="99" t="str">
        <f>IF($J1123="","",VLOOKUP($J1123,'Bảng tổng hợp'!$C$11:$Q$20000,2,0))</f>
        <v/>
      </c>
      <c r="L1123" s="101" t="str">
        <f>IF($J1123="","",VLOOKUP($J1123,'Bảng tổng hợp'!$C$11:$Q$20000,3,0))</f>
        <v/>
      </c>
      <c r="M1123" s="114"/>
      <c r="N1123" s="102">
        <f t="shared" si="3"/>
        <v>0</v>
      </c>
      <c r="O1123" s="103"/>
      <c r="P1123" s="104" t="str">
        <f>IF($J1123="","",VLOOKUP($J1123,'Bảng tổng hợp'!$C$11:$M$20000,10,0))</f>
        <v/>
      </c>
      <c r="Q1123" s="105" t="str">
        <f>IF($J1123="","",VLOOKUP($J1123,'Bảng tổng hợp'!$C$11:$M$20000,11,0))</f>
        <v/>
      </c>
      <c r="R1123" s="106"/>
      <c r="S1123" s="106"/>
      <c r="T1123" s="106"/>
      <c r="U1123" s="106"/>
      <c r="V1123" s="106"/>
      <c r="W1123" s="106"/>
      <c r="X1123" s="106"/>
      <c r="Y1123" s="106"/>
      <c r="Z1123" s="106"/>
    </row>
    <row r="1124" ht="18.75" customHeight="1">
      <c r="A1124" s="106"/>
      <c r="B1124" s="111"/>
      <c r="C1124" s="112"/>
      <c r="D1124" s="112"/>
      <c r="E1124" s="99" t="str">
        <f t="shared" si="4"/>
        <v/>
      </c>
      <c r="F1124" s="99" t="str">
        <f t="shared" si="5"/>
        <v/>
      </c>
      <c r="G1124" s="99" t="str">
        <f t="shared" si="6"/>
        <v/>
      </c>
      <c r="H1124" s="113"/>
      <c r="I1124" s="113"/>
      <c r="J1124" s="106"/>
      <c r="K1124" s="99" t="str">
        <f>IF($J1124="","",VLOOKUP($J1124,'Bảng tổng hợp'!$C$11:$Q$20000,2,0))</f>
        <v/>
      </c>
      <c r="L1124" s="101" t="str">
        <f>IF($J1124="","",VLOOKUP($J1124,'Bảng tổng hợp'!$C$11:$Q$20000,3,0))</f>
        <v/>
      </c>
      <c r="M1124" s="114"/>
      <c r="N1124" s="102">
        <f t="shared" si="3"/>
        <v>0</v>
      </c>
      <c r="O1124" s="103"/>
      <c r="P1124" s="104" t="str">
        <f>IF($J1124="","",VLOOKUP($J1124,'Bảng tổng hợp'!$C$11:$M$20000,10,0))</f>
        <v/>
      </c>
      <c r="Q1124" s="105" t="str">
        <f>IF($J1124="","",VLOOKUP($J1124,'Bảng tổng hợp'!$C$11:$M$20000,11,0))</f>
        <v/>
      </c>
      <c r="R1124" s="106"/>
      <c r="S1124" s="106"/>
      <c r="T1124" s="106"/>
      <c r="U1124" s="106"/>
      <c r="V1124" s="106"/>
      <c r="W1124" s="106"/>
      <c r="X1124" s="106"/>
      <c r="Y1124" s="106"/>
      <c r="Z1124" s="106"/>
    </row>
    <row r="1125" ht="18.75" customHeight="1">
      <c r="A1125" s="106"/>
      <c r="B1125" s="111"/>
      <c r="C1125" s="112"/>
      <c r="D1125" s="112"/>
      <c r="E1125" s="99" t="str">
        <f t="shared" si="4"/>
        <v/>
      </c>
      <c r="F1125" s="99" t="str">
        <f t="shared" si="5"/>
        <v/>
      </c>
      <c r="G1125" s="99" t="str">
        <f t="shared" si="6"/>
        <v/>
      </c>
      <c r="H1125" s="113"/>
      <c r="I1125" s="113"/>
      <c r="J1125" s="106"/>
      <c r="K1125" s="99" t="str">
        <f>IF($J1125="","",VLOOKUP($J1125,'Bảng tổng hợp'!$C$11:$Q$20000,2,0))</f>
        <v/>
      </c>
      <c r="L1125" s="101" t="str">
        <f>IF($J1125="","",VLOOKUP($J1125,'Bảng tổng hợp'!$C$11:$Q$20000,3,0))</f>
        <v/>
      </c>
      <c r="M1125" s="114"/>
      <c r="N1125" s="102">
        <f t="shared" si="3"/>
        <v>0</v>
      </c>
      <c r="O1125" s="103"/>
      <c r="P1125" s="104" t="str">
        <f>IF($J1125="","",VLOOKUP($J1125,'Bảng tổng hợp'!$C$11:$M$20000,10,0))</f>
        <v/>
      </c>
      <c r="Q1125" s="105" t="str">
        <f>IF($J1125="","",VLOOKUP($J1125,'Bảng tổng hợp'!$C$11:$M$20000,11,0))</f>
        <v/>
      </c>
      <c r="R1125" s="106"/>
      <c r="S1125" s="106"/>
      <c r="T1125" s="106"/>
      <c r="U1125" s="106"/>
      <c r="V1125" s="106"/>
      <c r="W1125" s="106"/>
      <c r="X1125" s="106"/>
      <c r="Y1125" s="106"/>
      <c r="Z1125" s="106"/>
    </row>
    <row r="1126" ht="18.75" customHeight="1">
      <c r="A1126" s="106"/>
      <c r="B1126" s="111"/>
      <c r="C1126" s="112"/>
      <c r="D1126" s="112"/>
      <c r="E1126" s="99" t="str">
        <f t="shared" si="4"/>
        <v/>
      </c>
      <c r="F1126" s="99" t="str">
        <f t="shared" si="5"/>
        <v/>
      </c>
      <c r="G1126" s="99" t="str">
        <f t="shared" si="6"/>
        <v/>
      </c>
      <c r="H1126" s="113"/>
      <c r="I1126" s="113"/>
      <c r="J1126" s="106"/>
      <c r="K1126" s="99" t="str">
        <f>IF($J1126="","",VLOOKUP($J1126,'Bảng tổng hợp'!$C$11:$Q$20000,2,0))</f>
        <v/>
      </c>
      <c r="L1126" s="101" t="str">
        <f>IF($J1126="","",VLOOKUP($J1126,'Bảng tổng hợp'!$C$11:$Q$20000,3,0))</f>
        <v/>
      </c>
      <c r="M1126" s="114"/>
      <c r="N1126" s="102">
        <f t="shared" si="3"/>
        <v>0</v>
      </c>
      <c r="O1126" s="103"/>
      <c r="P1126" s="104" t="str">
        <f>IF($J1126="","",VLOOKUP($J1126,'Bảng tổng hợp'!$C$11:$M$20000,10,0))</f>
        <v/>
      </c>
      <c r="Q1126" s="105" t="str">
        <f>IF($J1126="","",VLOOKUP($J1126,'Bảng tổng hợp'!$C$11:$M$20000,11,0))</f>
        <v/>
      </c>
      <c r="R1126" s="106"/>
      <c r="S1126" s="106"/>
      <c r="T1126" s="106"/>
      <c r="U1126" s="106"/>
      <c r="V1126" s="106"/>
      <c r="W1126" s="106"/>
      <c r="X1126" s="106"/>
      <c r="Y1126" s="106"/>
      <c r="Z1126" s="106"/>
    </row>
    <row r="1127" ht="18.75" customHeight="1">
      <c r="A1127" s="106"/>
      <c r="B1127" s="111"/>
      <c r="C1127" s="112"/>
      <c r="D1127" s="112"/>
      <c r="E1127" s="99" t="str">
        <f t="shared" si="4"/>
        <v/>
      </c>
      <c r="F1127" s="99" t="str">
        <f t="shared" si="5"/>
        <v/>
      </c>
      <c r="G1127" s="99" t="str">
        <f t="shared" si="6"/>
        <v/>
      </c>
      <c r="H1127" s="113"/>
      <c r="I1127" s="113"/>
      <c r="J1127" s="106"/>
      <c r="K1127" s="99" t="str">
        <f>IF($J1127="","",VLOOKUP($J1127,'Bảng tổng hợp'!$C$11:$Q$20000,2,0))</f>
        <v/>
      </c>
      <c r="L1127" s="101" t="str">
        <f>IF($J1127="","",VLOOKUP($J1127,'Bảng tổng hợp'!$C$11:$Q$20000,3,0))</f>
        <v/>
      </c>
      <c r="M1127" s="114"/>
      <c r="N1127" s="102">
        <f t="shared" si="3"/>
        <v>0</v>
      </c>
      <c r="O1127" s="103"/>
      <c r="P1127" s="104" t="str">
        <f>IF($J1127="","",VLOOKUP($J1127,'Bảng tổng hợp'!$C$11:$M$20000,10,0))</f>
        <v/>
      </c>
      <c r="Q1127" s="105" t="str">
        <f>IF($J1127="","",VLOOKUP($J1127,'Bảng tổng hợp'!$C$11:$M$20000,11,0))</f>
        <v/>
      </c>
      <c r="R1127" s="106"/>
      <c r="S1127" s="106"/>
      <c r="T1127" s="106"/>
      <c r="U1127" s="106"/>
      <c r="V1127" s="106"/>
      <c r="W1127" s="106"/>
      <c r="X1127" s="106"/>
      <c r="Y1127" s="106"/>
      <c r="Z1127" s="106"/>
    </row>
    <row r="1128" ht="18.75" customHeight="1">
      <c r="A1128" s="106"/>
      <c r="B1128" s="111"/>
      <c r="C1128" s="112"/>
      <c r="D1128" s="112"/>
      <c r="E1128" s="99" t="str">
        <f t="shared" si="4"/>
        <v/>
      </c>
      <c r="F1128" s="99" t="str">
        <f t="shared" si="5"/>
        <v/>
      </c>
      <c r="G1128" s="99" t="str">
        <f t="shared" si="6"/>
        <v/>
      </c>
      <c r="H1128" s="113"/>
      <c r="I1128" s="113"/>
      <c r="J1128" s="106"/>
      <c r="K1128" s="99" t="str">
        <f>IF($J1128="","",VLOOKUP($J1128,'Bảng tổng hợp'!$C$11:$Q$20000,2,0))</f>
        <v/>
      </c>
      <c r="L1128" s="101" t="str">
        <f>IF($J1128="","",VLOOKUP($J1128,'Bảng tổng hợp'!$C$11:$Q$20000,3,0))</f>
        <v/>
      </c>
      <c r="M1128" s="114"/>
      <c r="N1128" s="102">
        <f t="shared" si="3"/>
        <v>0</v>
      </c>
      <c r="O1128" s="103"/>
      <c r="P1128" s="104" t="str">
        <f>IF($J1128="","",VLOOKUP($J1128,'Bảng tổng hợp'!$C$11:$M$20000,10,0))</f>
        <v/>
      </c>
      <c r="Q1128" s="105" t="str">
        <f>IF($J1128="","",VLOOKUP($J1128,'Bảng tổng hợp'!$C$11:$M$20000,11,0))</f>
        <v/>
      </c>
      <c r="R1128" s="106"/>
      <c r="S1128" s="106"/>
      <c r="T1128" s="106"/>
      <c r="U1128" s="106"/>
      <c r="V1128" s="106"/>
      <c r="W1128" s="106"/>
      <c r="X1128" s="106"/>
      <c r="Y1128" s="106"/>
      <c r="Z1128" s="106"/>
    </row>
    <row r="1129" ht="18.75" customHeight="1">
      <c r="A1129" s="106"/>
      <c r="B1129" s="111"/>
      <c r="C1129" s="112"/>
      <c r="D1129" s="112"/>
      <c r="E1129" s="99" t="str">
        <f t="shared" si="4"/>
        <v/>
      </c>
      <c r="F1129" s="99" t="str">
        <f t="shared" si="5"/>
        <v/>
      </c>
      <c r="G1129" s="99" t="str">
        <f t="shared" si="6"/>
        <v/>
      </c>
      <c r="H1129" s="113"/>
      <c r="I1129" s="113"/>
      <c r="J1129" s="106"/>
      <c r="K1129" s="99" t="str">
        <f>IF($J1129="","",VLOOKUP($J1129,'Bảng tổng hợp'!$C$11:$Q$20000,2,0))</f>
        <v/>
      </c>
      <c r="L1129" s="101" t="str">
        <f>IF($J1129="","",VLOOKUP($J1129,'Bảng tổng hợp'!$C$11:$Q$20000,3,0))</f>
        <v/>
      </c>
      <c r="M1129" s="114"/>
      <c r="N1129" s="102">
        <f t="shared" si="3"/>
        <v>0</v>
      </c>
      <c r="O1129" s="103"/>
      <c r="P1129" s="104" t="str">
        <f>IF($J1129="","",VLOOKUP($J1129,'Bảng tổng hợp'!$C$11:$M$20000,10,0))</f>
        <v/>
      </c>
      <c r="Q1129" s="105" t="str">
        <f>IF($J1129="","",VLOOKUP($J1129,'Bảng tổng hợp'!$C$11:$M$20000,11,0))</f>
        <v/>
      </c>
      <c r="R1129" s="106"/>
      <c r="S1129" s="106"/>
      <c r="T1129" s="106"/>
      <c r="U1129" s="106"/>
      <c r="V1129" s="106"/>
      <c r="W1129" s="106"/>
      <c r="X1129" s="106"/>
      <c r="Y1129" s="106"/>
      <c r="Z1129" s="106"/>
    </row>
    <row r="1130" ht="18.75" customHeight="1">
      <c r="A1130" s="106"/>
      <c r="B1130" s="111"/>
      <c r="C1130" s="112"/>
      <c r="D1130" s="112"/>
      <c r="E1130" s="99" t="str">
        <f t="shared" si="4"/>
        <v/>
      </c>
      <c r="F1130" s="99" t="str">
        <f t="shared" si="5"/>
        <v/>
      </c>
      <c r="G1130" s="99" t="str">
        <f t="shared" si="6"/>
        <v/>
      </c>
      <c r="H1130" s="113"/>
      <c r="I1130" s="113"/>
      <c r="J1130" s="106"/>
      <c r="K1130" s="99" t="str">
        <f>IF($J1130="","",VLOOKUP($J1130,'Bảng tổng hợp'!$C$11:$Q$20000,2,0))</f>
        <v/>
      </c>
      <c r="L1130" s="101" t="str">
        <f>IF($J1130="","",VLOOKUP($J1130,'Bảng tổng hợp'!$C$11:$Q$20000,3,0))</f>
        <v/>
      </c>
      <c r="M1130" s="114"/>
      <c r="N1130" s="102">
        <f t="shared" si="3"/>
        <v>0</v>
      </c>
      <c r="O1130" s="103"/>
      <c r="P1130" s="104" t="str">
        <f>IF($J1130="","",VLOOKUP($J1130,'Bảng tổng hợp'!$C$11:$M$20000,10,0))</f>
        <v/>
      </c>
      <c r="Q1130" s="105" t="str">
        <f>IF($J1130="","",VLOOKUP($J1130,'Bảng tổng hợp'!$C$11:$M$20000,11,0))</f>
        <v/>
      </c>
      <c r="R1130" s="106"/>
      <c r="S1130" s="106"/>
      <c r="T1130" s="106"/>
      <c r="U1130" s="106"/>
      <c r="V1130" s="106"/>
      <c r="W1130" s="106"/>
      <c r="X1130" s="106"/>
      <c r="Y1130" s="106"/>
      <c r="Z1130" s="106"/>
    </row>
    <row r="1131" ht="18.75" customHeight="1">
      <c r="A1131" s="106"/>
      <c r="B1131" s="111"/>
      <c r="C1131" s="112"/>
      <c r="D1131" s="112"/>
      <c r="E1131" s="99" t="str">
        <f t="shared" si="4"/>
        <v/>
      </c>
      <c r="F1131" s="99" t="str">
        <f t="shared" si="5"/>
        <v/>
      </c>
      <c r="G1131" s="99" t="str">
        <f t="shared" si="6"/>
        <v/>
      </c>
      <c r="H1131" s="113"/>
      <c r="I1131" s="113"/>
      <c r="J1131" s="106"/>
      <c r="K1131" s="99" t="str">
        <f>IF($J1131="","",VLOOKUP($J1131,'Bảng tổng hợp'!$C$11:$Q$20000,2,0))</f>
        <v/>
      </c>
      <c r="L1131" s="101" t="str">
        <f>IF($J1131="","",VLOOKUP($J1131,'Bảng tổng hợp'!$C$11:$Q$20000,3,0))</f>
        <v/>
      </c>
      <c r="M1131" s="114"/>
      <c r="N1131" s="102">
        <f t="shared" si="3"/>
        <v>0</v>
      </c>
      <c r="O1131" s="103"/>
      <c r="P1131" s="104" t="str">
        <f>IF($J1131="","",VLOOKUP($J1131,'Bảng tổng hợp'!$C$11:$M$20000,10,0))</f>
        <v/>
      </c>
      <c r="Q1131" s="105" t="str">
        <f>IF($J1131="","",VLOOKUP($J1131,'Bảng tổng hợp'!$C$11:$M$20000,11,0))</f>
        <v/>
      </c>
      <c r="R1131" s="106"/>
      <c r="S1131" s="106"/>
      <c r="T1131" s="106"/>
      <c r="U1131" s="106"/>
      <c r="V1131" s="106"/>
      <c r="W1131" s="106"/>
      <c r="X1131" s="106"/>
      <c r="Y1131" s="106"/>
      <c r="Z1131" s="106"/>
    </row>
    <row r="1132" ht="18.75" customHeight="1">
      <c r="A1132" s="106"/>
      <c r="B1132" s="111"/>
      <c r="C1132" s="112"/>
      <c r="D1132" s="112"/>
      <c r="E1132" s="99" t="str">
        <f t="shared" si="4"/>
        <v/>
      </c>
      <c r="F1132" s="99" t="str">
        <f t="shared" si="5"/>
        <v/>
      </c>
      <c r="G1132" s="99" t="str">
        <f t="shared" si="6"/>
        <v/>
      </c>
      <c r="H1132" s="113"/>
      <c r="I1132" s="113"/>
      <c r="J1132" s="106"/>
      <c r="K1132" s="99" t="str">
        <f>IF($J1132="","",VLOOKUP($J1132,'Bảng tổng hợp'!$C$11:$Q$20000,2,0))</f>
        <v/>
      </c>
      <c r="L1132" s="101" t="str">
        <f>IF($J1132="","",VLOOKUP($J1132,'Bảng tổng hợp'!$C$11:$Q$20000,3,0))</f>
        <v/>
      </c>
      <c r="M1132" s="114"/>
      <c r="N1132" s="102">
        <f t="shared" si="3"/>
        <v>0</v>
      </c>
      <c r="O1132" s="103"/>
      <c r="P1132" s="104" t="str">
        <f>IF($J1132="","",VLOOKUP($J1132,'Bảng tổng hợp'!$C$11:$M$20000,10,0))</f>
        <v/>
      </c>
      <c r="Q1132" s="105" t="str">
        <f>IF($J1132="","",VLOOKUP($J1132,'Bảng tổng hợp'!$C$11:$M$20000,11,0))</f>
        <v/>
      </c>
      <c r="R1132" s="106"/>
      <c r="S1132" s="106"/>
      <c r="T1132" s="106"/>
      <c r="U1132" s="106"/>
      <c r="V1132" s="106"/>
      <c r="W1132" s="106"/>
      <c r="X1132" s="106"/>
      <c r="Y1132" s="106"/>
      <c r="Z1132" s="106"/>
    </row>
    <row r="1133" ht="18.75" customHeight="1">
      <c r="A1133" s="106"/>
      <c r="B1133" s="111"/>
      <c r="C1133" s="112"/>
      <c r="D1133" s="112"/>
      <c r="E1133" s="99" t="str">
        <f t="shared" si="4"/>
        <v/>
      </c>
      <c r="F1133" s="99" t="str">
        <f t="shared" si="5"/>
        <v/>
      </c>
      <c r="G1133" s="99" t="str">
        <f t="shared" si="6"/>
        <v/>
      </c>
      <c r="H1133" s="113"/>
      <c r="I1133" s="113"/>
      <c r="J1133" s="106"/>
      <c r="K1133" s="99" t="str">
        <f>IF($J1133="","",VLOOKUP($J1133,'Bảng tổng hợp'!$C$11:$Q$20000,2,0))</f>
        <v/>
      </c>
      <c r="L1133" s="101" t="str">
        <f>IF($J1133="","",VLOOKUP($J1133,'Bảng tổng hợp'!$C$11:$Q$20000,3,0))</f>
        <v/>
      </c>
      <c r="M1133" s="114"/>
      <c r="N1133" s="102">
        <f t="shared" si="3"/>
        <v>0</v>
      </c>
      <c r="O1133" s="103"/>
      <c r="P1133" s="104" t="str">
        <f>IF($J1133="","",VLOOKUP($J1133,'Bảng tổng hợp'!$C$11:$M$20000,10,0))</f>
        <v/>
      </c>
      <c r="Q1133" s="105" t="str">
        <f>IF($J1133="","",VLOOKUP($J1133,'Bảng tổng hợp'!$C$11:$M$20000,11,0))</f>
        <v/>
      </c>
      <c r="R1133" s="106"/>
      <c r="S1133" s="106"/>
      <c r="T1133" s="106"/>
      <c r="U1133" s="106"/>
      <c r="V1133" s="106"/>
      <c r="W1133" s="106"/>
      <c r="X1133" s="106"/>
      <c r="Y1133" s="106"/>
      <c r="Z1133" s="106"/>
    </row>
    <row r="1134" ht="18.75" customHeight="1">
      <c r="A1134" s="106"/>
      <c r="B1134" s="111"/>
      <c r="C1134" s="112"/>
      <c r="D1134" s="112"/>
      <c r="E1134" s="99" t="str">
        <f t="shared" si="4"/>
        <v/>
      </c>
      <c r="F1134" s="99" t="str">
        <f t="shared" si="5"/>
        <v/>
      </c>
      <c r="G1134" s="99" t="str">
        <f t="shared" si="6"/>
        <v/>
      </c>
      <c r="H1134" s="113"/>
      <c r="I1134" s="113"/>
      <c r="J1134" s="106"/>
      <c r="K1134" s="99" t="str">
        <f>IF($J1134="","",VLOOKUP($J1134,'Bảng tổng hợp'!$C$11:$Q$20000,2,0))</f>
        <v/>
      </c>
      <c r="L1134" s="101" t="str">
        <f>IF($J1134="","",VLOOKUP($J1134,'Bảng tổng hợp'!$C$11:$Q$20000,3,0))</f>
        <v/>
      </c>
      <c r="M1134" s="114"/>
      <c r="N1134" s="102">
        <f t="shared" si="3"/>
        <v>0</v>
      </c>
      <c r="O1134" s="103"/>
      <c r="P1134" s="104" t="str">
        <f>IF($J1134="","",VLOOKUP($J1134,'Bảng tổng hợp'!$C$11:$M$20000,10,0))</f>
        <v/>
      </c>
      <c r="Q1134" s="105" t="str">
        <f>IF($J1134="","",VLOOKUP($J1134,'Bảng tổng hợp'!$C$11:$M$20000,11,0))</f>
        <v/>
      </c>
      <c r="R1134" s="106"/>
      <c r="S1134" s="106"/>
      <c r="T1134" s="106"/>
      <c r="U1134" s="106"/>
      <c r="V1134" s="106"/>
      <c r="W1134" s="106"/>
      <c r="X1134" s="106"/>
      <c r="Y1134" s="106"/>
      <c r="Z1134" s="106"/>
    </row>
    <row r="1135" ht="18.75" customHeight="1">
      <c r="A1135" s="106"/>
      <c r="B1135" s="111"/>
      <c r="C1135" s="112"/>
      <c r="D1135" s="112"/>
      <c r="E1135" s="99" t="str">
        <f t="shared" si="4"/>
        <v/>
      </c>
      <c r="F1135" s="99" t="str">
        <f t="shared" si="5"/>
        <v/>
      </c>
      <c r="G1135" s="99" t="str">
        <f t="shared" si="6"/>
        <v/>
      </c>
      <c r="H1135" s="113"/>
      <c r="I1135" s="113"/>
      <c r="J1135" s="106"/>
      <c r="K1135" s="99" t="str">
        <f>IF($J1135="","",VLOOKUP($J1135,'Bảng tổng hợp'!$C$11:$Q$20000,2,0))</f>
        <v/>
      </c>
      <c r="L1135" s="101" t="str">
        <f>IF($J1135="","",VLOOKUP($J1135,'Bảng tổng hợp'!$C$11:$Q$20000,3,0))</f>
        <v/>
      </c>
      <c r="M1135" s="114"/>
      <c r="N1135" s="102">
        <f t="shared" si="3"/>
        <v>0</v>
      </c>
      <c r="O1135" s="103"/>
      <c r="P1135" s="104" t="str">
        <f>IF($J1135="","",VLOOKUP($J1135,'Bảng tổng hợp'!$C$11:$M$20000,10,0))</f>
        <v/>
      </c>
      <c r="Q1135" s="105" t="str">
        <f>IF($J1135="","",VLOOKUP($J1135,'Bảng tổng hợp'!$C$11:$M$20000,11,0))</f>
        <v/>
      </c>
      <c r="R1135" s="106"/>
      <c r="S1135" s="106"/>
      <c r="T1135" s="106"/>
      <c r="U1135" s="106"/>
      <c r="V1135" s="106"/>
      <c r="W1135" s="106"/>
      <c r="X1135" s="106"/>
      <c r="Y1135" s="106"/>
      <c r="Z1135" s="106"/>
    </row>
    <row r="1136" ht="18.75" customHeight="1">
      <c r="A1136" s="106"/>
      <c r="B1136" s="111"/>
      <c r="C1136" s="112"/>
      <c r="D1136" s="112"/>
      <c r="E1136" s="99" t="str">
        <f t="shared" si="4"/>
        <v/>
      </c>
      <c r="F1136" s="99" t="str">
        <f t="shared" si="5"/>
        <v/>
      </c>
      <c r="G1136" s="99" t="str">
        <f t="shared" si="6"/>
        <v/>
      </c>
      <c r="H1136" s="113"/>
      <c r="I1136" s="113"/>
      <c r="J1136" s="106"/>
      <c r="K1136" s="99" t="str">
        <f>IF($J1136="","",VLOOKUP($J1136,'Bảng tổng hợp'!$C$11:$Q$20000,2,0))</f>
        <v/>
      </c>
      <c r="L1136" s="101" t="str">
        <f>IF($J1136="","",VLOOKUP($J1136,'Bảng tổng hợp'!$C$11:$Q$20000,3,0))</f>
        <v/>
      </c>
      <c r="M1136" s="114"/>
      <c r="N1136" s="102">
        <f t="shared" si="3"/>
        <v>0</v>
      </c>
      <c r="O1136" s="103"/>
      <c r="P1136" s="104" t="str">
        <f>IF($J1136="","",VLOOKUP($J1136,'Bảng tổng hợp'!$C$11:$M$20000,10,0))</f>
        <v/>
      </c>
      <c r="Q1136" s="105" t="str">
        <f>IF($J1136="","",VLOOKUP($J1136,'Bảng tổng hợp'!$C$11:$M$20000,11,0))</f>
        <v/>
      </c>
      <c r="R1136" s="106"/>
      <c r="S1136" s="106"/>
      <c r="T1136" s="106"/>
      <c r="U1136" s="106"/>
      <c r="V1136" s="106"/>
      <c r="W1136" s="106"/>
      <c r="X1136" s="106"/>
      <c r="Y1136" s="106"/>
      <c r="Z1136" s="106"/>
    </row>
    <row r="1137" ht="18.75" customHeight="1">
      <c r="A1137" s="106"/>
      <c r="B1137" s="111"/>
      <c r="C1137" s="112"/>
      <c r="D1137" s="112"/>
      <c r="E1137" s="99" t="str">
        <f t="shared" si="4"/>
        <v/>
      </c>
      <c r="F1137" s="99" t="str">
        <f t="shared" si="5"/>
        <v/>
      </c>
      <c r="G1137" s="99" t="str">
        <f t="shared" si="6"/>
        <v/>
      </c>
      <c r="H1137" s="113"/>
      <c r="I1137" s="113"/>
      <c r="J1137" s="106"/>
      <c r="K1137" s="99" t="str">
        <f>IF($J1137="","",VLOOKUP($J1137,'Bảng tổng hợp'!$C$11:$Q$20000,2,0))</f>
        <v/>
      </c>
      <c r="L1137" s="101" t="str">
        <f>IF($J1137="","",VLOOKUP($J1137,'Bảng tổng hợp'!$C$11:$Q$20000,3,0))</f>
        <v/>
      </c>
      <c r="M1137" s="114"/>
      <c r="N1137" s="102">
        <f t="shared" si="3"/>
        <v>0</v>
      </c>
      <c r="O1137" s="103"/>
      <c r="P1137" s="104" t="str">
        <f>IF($J1137="","",VLOOKUP($J1137,'Bảng tổng hợp'!$C$11:$M$20000,10,0))</f>
        <v/>
      </c>
      <c r="Q1137" s="105" t="str">
        <f>IF($J1137="","",VLOOKUP($J1137,'Bảng tổng hợp'!$C$11:$M$20000,11,0))</f>
        <v/>
      </c>
      <c r="R1137" s="106"/>
      <c r="S1137" s="106"/>
      <c r="T1137" s="106"/>
      <c r="U1137" s="106"/>
      <c r="V1137" s="106"/>
      <c r="W1137" s="106"/>
      <c r="X1137" s="106"/>
      <c r="Y1137" s="106"/>
      <c r="Z1137" s="106"/>
    </row>
    <row r="1138" ht="18.75" customHeight="1">
      <c r="A1138" s="106"/>
      <c r="B1138" s="111"/>
      <c r="C1138" s="112"/>
      <c r="D1138" s="112"/>
      <c r="E1138" s="99" t="str">
        <f t="shared" si="4"/>
        <v/>
      </c>
      <c r="F1138" s="99" t="str">
        <f t="shared" si="5"/>
        <v/>
      </c>
      <c r="G1138" s="99" t="str">
        <f t="shared" si="6"/>
        <v/>
      </c>
      <c r="H1138" s="113"/>
      <c r="I1138" s="113"/>
      <c r="J1138" s="106"/>
      <c r="K1138" s="99" t="str">
        <f>IF($J1138="","",VLOOKUP($J1138,'Bảng tổng hợp'!$C$11:$Q$20000,2,0))</f>
        <v/>
      </c>
      <c r="L1138" s="101" t="str">
        <f>IF($J1138="","",VLOOKUP($J1138,'Bảng tổng hợp'!$C$11:$Q$20000,3,0))</f>
        <v/>
      </c>
      <c r="M1138" s="114"/>
      <c r="N1138" s="102">
        <f t="shared" si="3"/>
        <v>0</v>
      </c>
      <c r="O1138" s="103"/>
      <c r="P1138" s="104" t="str">
        <f>IF($J1138="","",VLOOKUP($J1138,'Bảng tổng hợp'!$C$11:$M$20000,10,0))</f>
        <v/>
      </c>
      <c r="Q1138" s="105" t="str">
        <f>IF($J1138="","",VLOOKUP($J1138,'Bảng tổng hợp'!$C$11:$M$20000,11,0))</f>
        <v/>
      </c>
      <c r="R1138" s="106"/>
      <c r="S1138" s="106"/>
      <c r="T1138" s="106"/>
      <c r="U1138" s="106"/>
      <c r="V1138" s="106"/>
      <c r="W1138" s="106"/>
      <c r="X1138" s="106"/>
      <c r="Y1138" s="106"/>
      <c r="Z1138" s="106"/>
    </row>
    <row r="1139" ht="18.75" customHeight="1">
      <c r="A1139" s="106"/>
      <c r="B1139" s="111"/>
      <c r="C1139" s="112"/>
      <c r="D1139" s="112"/>
      <c r="E1139" s="99" t="str">
        <f t="shared" si="4"/>
        <v/>
      </c>
      <c r="F1139" s="99" t="str">
        <f t="shared" si="5"/>
        <v/>
      </c>
      <c r="G1139" s="99" t="str">
        <f t="shared" si="6"/>
        <v/>
      </c>
      <c r="H1139" s="113"/>
      <c r="I1139" s="113"/>
      <c r="J1139" s="106"/>
      <c r="K1139" s="99" t="str">
        <f>IF($J1139="","",VLOOKUP($J1139,'Bảng tổng hợp'!$C$11:$Q$20000,2,0))</f>
        <v/>
      </c>
      <c r="L1139" s="101" t="str">
        <f>IF($J1139="","",VLOOKUP($J1139,'Bảng tổng hợp'!$C$11:$Q$20000,3,0))</f>
        <v/>
      </c>
      <c r="M1139" s="114"/>
      <c r="N1139" s="102">
        <f t="shared" si="3"/>
        <v>0</v>
      </c>
      <c r="O1139" s="103"/>
      <c r="P1139" s="104" t="str">
        <f>IF($J1139="","",VLOOKUP($J1139,'Bảng tổng hợp'!$C$11:$M$20000,10,0))</f>
        <v/>
      </c>
      <c r="Q1139" s="105" t="str">
        <f>IF($J1139="","",VLOOKUP($J1139,'Bảng tổng hợp'!$C$11:$M$20000,11,0))</f>
        <v/>
      </c>
      <c r="R1139" s="106"/>
      <c r="S1139" s="106"/>
      <c r="T1139" s="106"/>
      <c r="U1139" s="106"/>
      <c r="V1139" s="106"/>
      <c r="W1139" s="106"/>
      <c r="X1139" s="106"/>
      <c r="Y1139" s="106"/>
      <c r="Z1139" s="106"/>
    </row>
    <row r="1140" ht="18.75" customHeight="1">
      <c r="A1140" s="106"/>
      <c r="B1140" s="111"/>
      <c r="C1140" s="112"/>
      <c r="D1140" s="112"/>
      <c r="E1140" s="99" t="str">
        <f t="shared" si="4"/>
        <v/>
      </c>
      <c r="F1140" s="99" t="str">
        <f t="shared" si="5"/>
        <v/>
      </c>
      <c r="G1140" s="99" t="str">
        <f t="shared" si="6"/>
        <v/>
      </c>
      <c r="H1140" s="113"/>
      <c r="I1140" s="113"/>
      <c r="J1140" s="106"/>
      <c r="K1140" s="99" t="str">
        <f>IF($J1140="","",VLOOKUP($J1140,'Bảng tổng hợp'!$C$11:$Q$20000,2,0))</f>
        <v/>
      </c>
      <c r="L1140" s="101" t="str">
        <f>IF($J1140="","",VLOOKUP($J1140,'Bảng tổng hợp'!$C$11:$Q$20000,3,0))</f>
        <v/>
      </c>
      <c r="M1140" s="114"/>
      <c r="N1140" s="102">
        <f t="shared" si="3"/>
        <v>0</v>
      </c>
      <c r="O1140" s="103"/>
      <c r="P1140" s="104" t="str">
        <f>IF($J1140="","",VLOOKUP($J1140,'Bảng tổng hợp'!$C$11:$M$20000,10,0))</f>
        <v/>
      </c>
      <c r="Q1140" s="105" t="str">
        <f>IF($J1140="","",VLOOKUP($J1140,'Bảng tổng hợp'!$C$11:$M$20000,11,0))</f>
        <v/>
      </c>
      <c r="R1140" s="106"/>
      <c r="S1140" s="106"/>
      <c r="T1140" s="106"/>
      <c r="U1140" s="106"/>
      <c r="V1140" s="106"/>
      <c r="W1140" s="106"/>
      <c r="X1140" s="106"/>
      <c r="Y1140" s="106"/>
      <c r="Z1140" s="106"/>
    </row>
    <row r="1141" ht="18.75" customHeight="1">
      <c r="A1141" s="106"/>
      <c r="B1141" s="111"/>
      <c r="C1141" s="112"/>
      <c r="D1141" s="112"/>
      <c r="E1141" s="99" t="str">
        <f t="shared" si="4"/>
        <v/>
      </c>
      <c r="F1141" s="99" t="str">
        <f t="shared" si="5"/>
        <v/>
      </c>
      <c r="G1141" s="99" t="str">
        <f t="shared" si="6"/>
        <v/>
      </c>
      <c r="H1141" s="113"/>
      <c r="I1141" s="113"/>
      <c r="J1141" s="106"/>
      <c r="K1141" s="99" t="str">
        <f>IF($J1141="","",VLOOKUP($J1141,'Bảng tổng hợp'!$C$11:$Q$20000,2,0))</f>
        <v/>
      </c>
      <c r="L1141" s="101" t="str">
        <f>IF($J1141="","",VLOOKUP($J1141,'Bảng tổng hợp'!$C$11:$Q$20000,3,0))</f>
        <v/>
      </c>
      <c r="M1141" s="114"/>
      <c r="N1141" s="102">
        <f t="shared" si="3"/>
        <v>0</v>
      </c>
      <c r="O1141" s="103"/>
      <c r="P1141" s="104" t="str">
        <f>IF($J1141="","",VLOOKUP($J1141,'Bảng tổng hợp'!$C$11:$M$20000,10,0))</f>
        <v/>
      </c>
      <c r="Q1141" s="105" t="str">
        <f>IF($J1141="","",VLOOKUP($J1141,'Bảng tổng hợp'!$C$11:$M$20000,11,0))</f>
        <v/>
      </c>
      <c r="R1141" s="106"/>
      <c r="S1141" s="106"/>
      <c r="T1141" s="106"/>
      <c r="U1141" s="106"/>
      <c r="V1141" s="106"/>
      <c r="W1141" s="106"/>
      <c r="X1141" s="106"/>
      <c r="Y1141" s="106"/>
      <c r="Z1141" s="106"/>
    </row>
    <row r="1142" ht="18.75" customHeight="1">
      <c r="A1142" s="106"/>
      <c r="B1142" s="111"/>
      <c r="C1142" s="112"/>
      <c r="D1142" s="112"/>
      <c r="E1142" s="99" t="str">
        <f t="shared" si="4"/>
        <v/>
      </c>
      <c r="F1142" s="99" t="str">
        <f t="shared" si="5"/>
        <v/>
      </c>
      <c r="G1142" s="99" t="str">
        <f t="shared" si="6"/>
        <v/>
      </c>
      <c r="H1142" s="113"/>
      <c r="I1142" s="113"/>
      <c r="J1142" s="106"/>
      <c r="K1142" s="99" t="str">
        <f>IF($J1142="","",VLOOKUP($J1142,'Bảng tổng hợp'!$C$11:$Q$20000,2,0))</f>
        <v/>
      </c>
      <c r="L1142" s="101" t="str">
        <f>IF($J1142="","",VLOOKUP($J1142,'Bảng tổng hợp'!$C$11:$Q$20000,3,0))</f>
        <v/>
      </c>
      <c r="M1142" s="114"/>
      <c r="N1142" s="102">
        <f t="shared" si="3"/>
        <v>0</v>
      </c>
      <c r="O1142" s="103"/>
      <c r="P1142" s="104" t="str">
        <f>IF($J1142="","",VLOOKUP($J1142,'Bảng tổng hợp'!$C$11:$M$20000,10,0))</f>
        <v/>
      </c>
      <c r="Q1142" s="105" t="str">
        <f>IF($J1142="","",VLOOKUP($J1142,'Bảng tổng hợp'!$C$11:$M$20000,11,0))</f>
        <v/>
      </c>
      <c r="R1142" s="106"/>
      <c r="S1142" s="106"/>
      <c r="T1142" s="106"/>
      <c r="U1142" s="106"/>
      <c r="V1142" s="106"/>
      <c r="W1142" s="106"/>
      <c r="X1142" s="106"/>
      <c r="Y1142" s="106"/>
      <c r="Z1142" s="106"/>
    </row>
    <row r="1143" ht="18.75" customHeight="1">
      <c r="A1143" s="106"/>
      <c r="B1143" s="111"/>
      <c r="C1143" s="112"/>
      <c r="D1143" s="112"/>
      <c r="E1143" s="99" t="str">
        <f t="shared" si="4"/>
        <v/>
      </c>
      <c r="F1143" s="99" t="str">
        <f t="shared" si="5"/>
        <v/>
      </c>
      <c r="G1143" s="99" t="str">
        <f t="shared" si="6"/>
        <v/>
      </c>
      <c r="H1143" s="113"/>
      <c r="I1143" s="113"/>
      <c r="J1143" s="106"/>
      <c r="K1143" s="99" t="str">
        <f>IF($J1143="","",VLOOKUP($J1143,'Bảng tổng hợp'!$C$11:$Q$20000,2,0))</f>
        <v/>
      </c>
      <c r="L1143" s="101" t="str">
        <f>IF($J1143="","",VLOOKUP($J1143,'Bảng tổng hợp'!$C$11:$Q$20000,3,0))</f>
        <v/>
      </c>
      <c r="M1143" s="114"/>
      <c r="N1143" s="102">
        <f t="shared" si="3"/>
        <v>0</v>
      </c>
      <c r="O1143" s="103"/>
      <c r="P1143" s="104" t="str">
        <f>IF($J1143="","",VLOOKUP($J1143,'Bảng tổng hợp'!$C$11:$M$20000,10,0))</f>
        <v/>
      </c>
      <c r="Q1143" s="105" t="str">
        <f>IF($J1143="","",VLOOKUP($J1143,'Bảng tổng hợp'!$C$11:$M$20000,11,0))</f>
        <v/>
      </c>
      <c r="R1143" s="106"/>
      <c r="S1143" s="106"/>
      <c r="T1143" s="106"/>
      <c r="U1143" s="106"/>
      <c r="V1143" s="106"/>
      <c r="W1143" s="106"/>
      <c r="X1143" s="106"/>
      <c r="Y1143" s="106"/>
      <c r="Z1143" s="106"/>
    </row>
    <row r="1144" ht="18.75" customHeight="1">
      <c r="A1144" s="106"/>
      <c r="B1144" s="111"/>
      <c r="C1144" s="112"/>
      <c r="D1144" s="112"/>
      <c r="E1144" s="99" t="str">
        <f t="shared" si="4"/>
        <v/>
      </c>
      <c r="F1144" s="99" t="str">
        <f t="shared" si="5"/>
        <v/>
      </c>
      <c r="G1144" s="99" t="str">
        <f t="shared" si="6"/>
        <v/>
      </c>
      <c r="H1144" s="113"/>
      <c r="I1144" s="113"/>
      <c r="J1144" s="106"/>
      <c r="K1144" s="99" t="str">
        <f>IF($J1144="","",VLOOKUP($J1144,'Bảng tổng hợp'!$C$11:$Q$20000,2,0))</f>
        <v/>
      </c>
      <c r="L1144" s="101" t="str">
        <f>IF($J1144="","",VLOOKUP($J1144,'Bảng tổng hợp'!$C$11:$Q$20000,3,0))</f>
        <v/>
      </c>
      <c r="M1144" s="114"/>
      <c r="N1144" s="102">
        <f t="shared" si="3"/>
        <v>0</v>
      </c>
      <c r="O1144" s="103"/>
      <c r="P1144" s="104" t="str">
        <f>IF($J1144="","",VLOOKUP($J1144,'Bảng tổng hợp'!$C$11:$M$20000,10,0))</f>
        <v/>
      </c>
      <c r="Q1144" s="105" t="str">
        <f>IF($J1144="","",VLOOKUP($J1144,'Bảng tổng hợp'!$C$11:$M$20000,11,0))</f>
        <v/>
      </c>
      <c r="R1144" s="106"/>
      <c r="S1144" s="106"/>
      <c r="T1144" s="106"/>
      <c r="U1144" s="106"/>
      <c r="V1144" s="106"/>
      <c r="W1144" s="106"/>
      <c r="X1144" s="106"/>
      <c r="Y1144" s="106"/>
      <c r="Z1144" s="106"/>
    </row>
    <row r="1145" ht="18.75" customHeight="1">
      <c r="A1145" s="106"/>
      <c r="B1145" s="111"/>
      <c r="C1145" s="112"/>
      <c r="D1145" s="112"/>
      <c r="E1145" s="99" t="str">
        <f t="shared" si="4"/>
        <v/>
      </c>
      <c r="F1145" s="99" t="str">
        <f t="shared" si="5"/>
        <v/>
      </c>
      <c r="G1145" s="99" t="str">
        <f t="shared" si="6"/>
        <v/>
      </c>
      <c r="H1145" s="113"/>
      <c r="I1145" s="113"/>
      <c r="J1145" s="106"/>
      <c r="K1145" s="99" t="str">
        <f>IF($J1145="","",VLOOKUP($J1145,'Bảng tổng hợp'!$C$11:$Q$20000,2,0))</f>
        <v/>
      </c>
      <c r="L1145" s="101" t="str">
        <f>IF($J1145="","",VLOOKUP($J1145,'Bảng tổng hợp'!$C$11:$Q$20000,3,0))</f>
        <v/>
      </c>
      <c r="M1145" s="114"/>
      <c r="N1145" s="102">
        <f t="shared" si="3"/>
        <v>0</v>
      </c>
      <c r="O1145" s="103"/>
      <c r="P1145" s="104" t="str">
        <f>IF($J1145="","",VLOOKUP($J1145,'Bảng tổng hợp'!$C$11:$M$20000,10,0))</f>
        <v/>
      </c>
      <c r="Q1145" s="105" t="str">
        <f>IF($J1145="","",VLOOKUP($J1145,'Bảng tổng hợp'!$C$11:$M$20000,11,0))</f>
        <v/>
      </c>
      <c r="R1145" s="106"/>
      <c r="S1145" s="106"/>
      <c r="T1145" s="106"/>
      <c r="U1145" s="106"/>
      <c r="V1145" s="106"/>
      <c r="W1145" s="106"/>
      <c r="X1145" s="106"/>
      <c r="Y1145" s="106"/>
      <c r="Z1145" s="106"/>
    </row>
    <row r="1146" ht="18.75" customHeight="1">
      <c r="A1146" s="106"/>
      <c r="B1146" s="111"/>
      <c r="C1146" s="112"/>
      <c r="D1146" s="112"/>
      <c r="E1146" s="99" t="str">
        <f t="shared" si="4"/>
        <v/>
      </c>
      <c r="F1146" s="99" t="str">
        <f t="shared" si="5"/>
        <v/>
      </c>
      <c r="G1146" s="99" t="str">
        <f t="shared" si="6"/>
        <v/>
      </c>
      <c r="H1146" s="113"/>
      <c r="I1146" s="113"/>
      <c r="J1146" s="106"/>
      <c r="K1146" s="99" t="str">
        <f>IF($J1146="","",VLOOKUP($J1146,'Bảng tổng hợp'!$C$11:$Q$20000,2,0))</f>
        <v/>
      </c>
      <c r="L1146" s="101" t="str">
        <f>IF($J1146="","",VLOOKUP($J1146,'Bảng tổng hợp'!$C$11:$Q$20000,3,0))</f>
        <v/>
      </c>
      <c r="M1146" s="114"/>
      <c r="N1146" s="102">
        <f t="shared" si="3"/>
        <v>0</v>
      </c>
      <c r="O1146" s="103"/>
      <c r="P1146" s="104" t="str">
        <f>IF($J1146="","",VLOOKUP($J1146,'Bảng tổng hợp'!$C$11:$M$20000,10,0))</f>
        <v/>
      </c>
      <c r="Q1146" s="105" t="str">
        <f>IF($J1146="","",VLOOKUP($J1146,'Bảng tổng hợp'!$C$11:$M$20000,11,0))</f>
        <v/>
      </c>
      <c r="R1146" s="106"/>
      <c r="S1146" s="106"/>
      <c r="T1146" s="106"/>
      <c r="U1146" s="106"/>
      <c r="V1146" s="106"/>
      <c r="W1146" s="106"/>
      <c r="X1146" s="106"/>
      <c r="Y1146" s="106"/>
      <c r="Z1146" s="106"/>
    </row>
    <row r="1147" ht="18.75" customHeight="1">
      <c r="A1147" s="106"/>
      <c r="B1147" s="111"/>
      <c r="C1147" s="112"/>
      <c r="D1147" s="112"/>
      <c r="E1147" s="99" t="str">
        <f t="shared" si="4"/>
        <v/>
      </c>
      <c r="F1147" s="99" t="str">
        <f t="shared" si="5"/>
        <v/>
      </c>
      <c r="G1147" s="99" t="str">
        <f t="shared" si="6"/>
        <v/>
      </c>
      <c r="H1147" s="113"/>
      <c r="I1147" s="113"/>
      <c r="J1147" s="106"/>
      <c r="K1147" s="99" t="str">
        <f>IF($J1147="","",VLOOKUP($J1147,'Bảng tổng hợp'!$C$11:$Q$20000,2,0))</f>
        <v/>
      </c>
      <c r="L1147" s="101" t="str">
        <f>IF($J1147="","",VLOOKUP($J1147,'Bảng tổng hợp'!$C$11:$Q$20000,3,0))</f>
        <v/>
      </c>
      <c r="M1147" s="114"/>
      <c r="N1147" s="102">
        <f t="shared" si="3"/>
        <v>0</v>
      </c>
      <c r="O1147" s="103"/>
      <c r="P1147" s="104" t="str">
        <f>IF($J1147="","",VLOOKUP($J1147,'Bảng tổng hợp'!$C$11:$M$20000,10,0))</f>
        <v/>
      </c>
      <c r="Q1147" s="105" t="str">
        <f>IF($J1147="","",VLOOKUP($J1147,'Bảng tổng hợp'!$C$11:$M$20000,11,0))</f>
        <v/>
      </c>
      <c r="R1147" s="106"/>
      <c r="S1147" s="106"/>
      <c r="T1147" s="106"/>
      <c r="U1147" s="106"/>
      <c r="V1147" s="106"/>
      <c r="W1147" s="106"/>
      <c r="X1147" s="106"/>
      <c r="Y1147" s="106"/>
      <c r="Z1147" s="106"/>
    </row>
    <row r="1148" ht="18.75" customHeight="1">
      <c r="A1148" s="106"/>
      <c r="B1148" s="111"/>
      <c r="C1148" s="112"/>
      <c r="D1148" s="112"/>
      <c r="E1148" s="99" t="str">
        <f t="shared" si="4"/>
        <v/>
      </c>
      <c r="F1148" s="99" t="str">
        <f t="shared" si="5"/>
        <v/>
      </c>
      <c r="G1148" s="99" t="str">
        <f t="shared" si="6"/>
        <v/>
      </c>
      <c r="H1148" s="113"/>
      <c r="I1148" s="113"/>
      <c r="J1148" s="106"/>
      <c r="K1148" s="99" t="str">
        <f>IF($J1148="","",VLOOKUP($J1148,'Bảng tổng hợp'!$C$11:$Q$20000,2,0))</f>
        <v/>
      </c>
      <c r="L1148" s="101" t="str">
        <f>IF($J1148="","",VLOOKUP($J1148,'Bảng tổng hợp'!$C$11:$Q$20000,3,0))</f>
        <v/>
      </c>
      <c r="M1148" s="114"/>
      <c r="N1148" s="102">
        <f t="shared" si="3"/>
        <v>0</v>
      </c>
      <c r="O1148" s="103"/>
      <c r="P1148" s="104" t="str">
        <f>IF($J1148="","",VLOOKUP($J1148,'Bảng tổng hợp'!$C$11:$M$20000,10,0))</f>
        <v/>
      </c>
      <c r="Q1148" s="105" t="str">
        <f>IF($J1148="","",VLOOKUP($J1148,'Bảng tổng hợp'!$C$11:$M$20000,11,0))</f>
        <v/>
      </c>
      <c r="R1148" s="106"/>
      <c r="S1148" s="106"/>
      <c r="T1148" s="106"/>
      <c r="U1148" s="106"/>
      <c r="V1148" s="106"/>
      <c r="W1148" s="106"/>
      <c r="X1148" s="106"/>
      <c r="Y1148" s="106"/>
      <c r="Z1148" s="106"/>
    </row>
    <row r="1149" ht="18.75" customHeight="1">
      <c r="A1149" s="106"/>
      <c r="B1149" s="111"/>
      <c r="C1149" s="112"/>
      <c r="D1149" s="112"/>
      <c r="E1149" s="99" t="str">
        <f t="shared" si="4"/>
        <v/>
      </c>
      <c r="F1149" s="99" t="str">
        <f t="shared" si="5"/>
        <v/>
      </c>
      <c r="G1149" s="99" t="str">
        <f t="shared" si="6"/>
        <v/>
      </c>
      <c r="H1149" s="113"/>
      <c r="I1149" s="113"/>
      <c r="J1149" s="106"/>
      <c r="K1149" s="99" t="str">
        <f>IF($J1149="","",VLOOKUP($J1149,'Bảng tổng hợp'!$C$11:$Q$20000,2,0))</f>
        <v/>
      </c>
      <c r="L1149" s="101" t="str">
        <f>IF($J1149="","",VLOOKUP($J1149,'Bảng tổng hợp'!$C$11:$Q$20000,3,0))</f>
        <v/>
      </c>
      <c r="M1149" s="114"/>
      <c r="N1149" s="102">
        <f t="shared" si="3"/>
        <v>0</v>
      </c>
      <c r="O1149" s="103"/>
      <c r="P1149" s="104" t="str">
        <f>IF($J1149="","",VLOOKUP($J1149,'Bảng tổng hợp'!$C$11:$M$20000,10,0))</f>
        <v/>
      </c>
      <c r="Q1149" s="105" t="str">
        <f>IF($J1149="","",VLOOKUP($J1149,'Bảng tổng hợp'!$C$11:$M$20000,11,0))</f>
        <v/>
      </c>
      <c r="R1149" s="106"/>
      <c r="S1149" s="106"/>
      <c r="T1149" s="106"/>
      <c r="U1149" s="106"/>
      <c r="V1149" s="106"/>
      <c r="W1149" s="106"/>
      <c r="X1149" s="106"/>
      <c r="Y1149" s="106"/>
      <c r="Z1149" s="106"/>
    </row>
    <row r="1150" ht="18.75" customHeight="1">
      <c r="A1150" s="106"/>
      <c r="B1150" s="111"/>
      <c r="C1150" s="112"/>
      <c r="D1150" s="112"/>
      <c r="E1150" s="99" t="str">
        <f t="shared" si="4"/>
        <v/>
      </c>
      <c r="F1150" s="99" t="str">
        <f t="shared" si="5"/>
        <v/>
      </c>
      <c r="G1150" s="99" t="str">
        <f t="shared" si="6"/>
        <v/>
      </c>
      <c r="H1150" s="113"/>
      <c r="I1150" s="113"/>
      <c r="J1150" s="106"/>
      <c r="K1150" s="99" t="str">
        <f>IF($J1150="","",VLOOKUP($J1150,'Bảng tổng hợp'!$C$11:$Q$20000,2,0))</f>
        <v/>
      </c>
      <c r="L1150" s="101" t="str">
        <f>IF($J1150="","",VLOOKUP($J1150,'Bảng tổng hợp'!$C$11:$Q$20000,3,0))</f>
        <v/>
      </c>
      <c r="M1150" s="114"/>
      <c r="N1150" s="102">
        <f t="shared" si="3"/>
        <v>0</v>
      </c>
      <c r="O1150" s="103"/>
      <c r="P1150" s="104" t="str">
        <f>IF($J1150="","",VLOOKUP($J1150,'Bảng tổng hợp'!$C$11:$M$20000,10,0))</f>
        <v/>
      </c>
      <c r="Q1150" s="105" t="str">
        <f>IF($J1150="","",VLOOKUP($J1150,'Bảng tổng hợp'!$C$11:$M$20000,11,0))</f>
        <v/>
      </c>
      <c r="R1150" s="106"/>
      <c r="S1150" s="106"/>
      <c r="T1150" s="106"/>
      <c r="U1150" s="106"/>
      <c r="V1150" s="106"/>
      <c r="W1150" s="106"/>
      <c r="X1150" s="106"/>
      <c r="Y1150" s="106"/>
      <c r="Z1150" s="106"/>
    </row>
    <row r="1151" ht="18.75" customHeight="1">
      <c r="A1151" s="106"/>
      <c r="B1151" s="111"/>
      <c r="C1151" s="112"/>
      <c r="D1151" s="112"/>
      <c r="E1151" s="99" t="str">
        <f t="shared" si="4"/>
        <v/>
      </c>
      <c r="F1151" s="99" t="str">
        <f t="shared" si="5"/>
        <v/>
      </c>
      <c r="G1151" s="99" t="str">
        <f t="shared" si="6"/>
        <v/>
      </c>
      <c r="H1151" s="113"/>
      <c r="I1151" s="113"/>
      <c r="J1151" s="106"/>
      <c r="K1151" s="99" t="str">
        <f>IF($J1151="","",VLOOKUP($J1151,'Bảng tổng hợp'!$C$11:$Q$20000,2,0))</f>
        <v/>
      </c>
      <c r="L1151" s="101" t="str">
        <f>IF($J1151="","",VLOOKUP($J1151,'Bảng tổng hợp'!$C$11:$Q$20000,3,0))</f>
        <v/>
      </c>
      <c r="M1151" s="114"/>
      <c r="N1151" s="102">
        <f t="shared" si="3"/>
        <v>0</v>
      </c>
      <c r="O1151" s="103"/>
      <c r="P1151" s="104" t="str">
        <f>IF($J1151="","",VLOOKUP($J1151,'Bảng tổng hợp'!$C$11:$M$20000,10,0))</f>
        <v/>
      </c>
      <c r="Q1151" s="105" t="str">
        <f>IF($J1151="","",VLOOKUP($J1151,'Bảng tổng hợp'!$C$11:$M$20000,11,0))</f>
        <v/>
      </c>
      <c r="R1151" s="106"/>
      <c r="S1151" s="106"/>
      <c r="T1151" s="106"/>
      <c r="U1151" s="106"/>
      <c r="V1151" s="106"/>
      <c r="W1151" s="106"/>
      <c r="X1151" s="106"/>
      <c r="Y1151" s="106"/>
      <c r="Z1151" s="106"/>
    </row>
    <row r="1152" ht="18.75" customHeight="1">
      <c r="A1152" s="106"/>
      <c r="B1152" s="111"/>
      <c r="C1152" s="112"/>
      <c r="D1152" s="112"/>
      <c r="E1152" s="99" t="str">
        <f t="shared" si="4"/>
        <v/>
      </c>
      <c r="F1152" s="99" t="str">
        <f t="shared" si="5"/>
        <v/>
      </c>
      <c r="G1152" s="99" t="str">
        <f t="shared" si="6"/>
        <v/>
      </c>
      <c r="H1152" s="113"/>
      <c r="I1152" s="113"/>
      <c r="J1152" s="106"/>
      <c r="K1152" s="99" t="str">
        <f>IF($J1152="","",VLOOKUP($J1152,'Bảng tổng hợp'!$C$11:$Q$20000,2,0))</f>
        <v/>
      </c>
      <c r="L1152" s="101" t="str">
        <f>IF($J1152="","",VLOOKUP($J1152,'Bảng tổng hợp'!$C$11:$Q$20000,3,0))</f>
        <v/>
      </c>
      <c r="M1152" s="114"/>
      <c r="N1152" s="102">
        <f t="shared" si="3"/>
        <v>0</v>
      </c>
      <c r="O1152" s="103"/>
      <c r="P1152" s="104" t="str">
        <f>IF($J1152="","",VLOOKUP($J1152,'Bảng tổng hợp'!$C$11:$M$20000,10,0))</f>
        <v/>
      </c>
      <c r="Q1152" s="105" t="str">
        <f>IF($J1152="","",VLOOKUP($J1152,'Bảng tổng hợp'!$C$11:$M$20000,11,0))</f>
        <v/>
      </c>
      <c r="R1152" s="106"/>
      <c r="S1152" s="106"/>
      <c r="T1152" s="106"/>
      <c r="U1152" s="106"/>
      <c r="V1152" s="106"/>
      <c r="W1152" s="106"/>
      <c r="X1152" s="106"/>
      <c r="Y1152" s="106"/>
      <c r="Z1152" s="106"/>
    </row>
    <row r="1153" ht="18.75" customHeight="1">
      <c r="A1153" s="106"/>
      <c r="B1153" s="111"/>
      <c r="C1153" s="112"/>
      <c r="D1153" s="112"/>
      <c r="E1153" s="99" t="str">
        <f t="shared" si="4"/>
        <v/>
      </c>
      <c r="F1153" s="99" t="str">
        <f t="shared" si="5"/>
        <v/>
      </c>
      <c r="G1153" s="99" t="str">
        <f t="shared" si="6"/>
        <v/>
      </c>
      <c r="H1153" s="113"/>
      <c r="I1153" s="113"/>
      <c r="J1153" s="106"/>
      <c r="K1153" s="99" t="str">
        <f>IF($J1153="","",VLOOKUP($J1153,'Bảng tổng hợp'!$C$11:$Q$20000,2,0))</f>
        <v/>
      </c>
      <c r="L1153" s="101" t="str">
        <f>IF($J1153="","",VLOOKUP($J1153,'Bảng tổng hợp'!$C$11:$Q$20000,3,0))</f>
        <v/>
      </c>
      <c r="M1153" s="114"/>
      <c r="N1153" s="102">
        <f t="shared" si="3"/>
        <v>0</v>
      </c>
      <c r="O1153" s="103"/>
      <c r="P1153" s="104" t="str">
        <f>IF($J1153="","",VLOOKUP($J1153,'Bảng tổng hợp'!$C$11:$M$20000,10,0))</f>
        <v/>
      </c>
      <c r="Q1153" s="105" t="str">
        <f>IF($J1153="","",VLOOKUP($J1153,'Bảng tổng hợp'!$C$11:$M$20000,11,0))</f>
        <v/>
      </c>
      <c r="R1153" s="106"/>
      <c r="S1153" s="106"/>
      <c r="T1153" s="106"/>
      <c r="U1153" s="106"/>
      <c r="V1153" s="106"/>
      <c r="W1153" s="106"/>
      <c r="X1153" s="106"/>
      <c r="Y1153" s="106"/>
      <c r="Z1153" s="106"/>
    </row>
    <row r="1154" ht="18.75" customHeight="1">
      <c r="A1154" s="106"/>
      <c r="B1154" s="111"/>
      <c r="C1154" s="112"/>
      <c r="D1154" s="112"/>
      <c r="E1154" s="99" t="str">
        <f t="shared" si="4"/>
        <v/>
      </c>
      <c r="F1154" s="99" t="str">
        <f t="shared" si="5"/>
        <v/>
      </c>
      <c r="G1154" s="99" t="str">
        <f t="shared" si="6"/>
        <v/>
      </c>
      <c r="H1154" s="113"/>
      <c r="I1154" s="113"/>
      <c r="J1154" s="106"/>
      <c r="K1154" s="99" t="str">
        <f>IF($J1154="","",VLOOKUP($J1154,'Bảng tổng hợp'!$C$11:$Q$20000,2,0))</f>
        <v/>
      </c>
      <c r="L1154" s="101" t="str">
        <f>IF($J1154="","",VLOOKUP($J1154,'Bảng tổng hợp'!$C$11:$Q$20000,3,0))</f>
        <v/>
      </c>
      <c r="M1154" s="114"/>
      <c r="N1154" s="102">
        <f t="shared" si="3"/>
        <v>0</v>
      </c>
      <c r="O1154" s="103"/>
      <c r="P1154" s="104" t="str">
        <f>IF($J1154="","",VLOOKUP($J1154,'Bảng tổng hợp'!$C$11:$M$20000,10,0))</f>
        <v/>
      </c>
      <c r="Q1154" s="105" t="str">
        <f>IF($J1154="","",VLOOKUP($J1154,'Bảng tổng hợp'!$C$11:$M$20000,11,0))</f>
        <v/>
      </c>
      <c r="R1154" s="106"/>
      <c r="S1154" s="106"/>
      <c r="T1154" s="106"/>
      <c r="U1154" s="106"/>
      <c r="V1154" s="106"/>
      <c r="W1154" s="106"/>
      <c r="X1154" s="106"/>
      <c r="Y1154" s="106"/>
      <c r="Z1154" s="106"/>
    </row>
    <row r="1155" ht="18.75" customHeight="1">
      <c r="A1155" s="106"/>
      <c r="B1155" s="111"/>
      <c r="C1155" s="112"/>
      <c r="D1155" s="112"/>
      <c r="E1155" s="99" t="str">
        <f t="shared" si="4"/>
        <v/>
      </c>
      <c r="F1155" s="99" t="str">
        <f t="shared" si="5"/>
        <v/>
      </c>
      <c r="G1155" s="99" t="str">
        <f t="shared" si="6"/>
        <v/>
      </c>
      <c r="H1155" s="113"/>
      <c r="I1155" s="113"/>
      <c r="J1155" s="106"/>
      <c r="K1155" s="99" t="str">
        <f>IF($J1155="","",VLOOKUP($J1155,'Bảng tổng hợp'!$C$11:$Q$20000,2,0))</f>
        <v/>
      </c>
      <c r="L1155" s="101" t="str">
        <f>IF($J1155="","",VLOOKUP($J1155,'Bảng tổng hợp'!$C$11:$Q$20000,3,0))</f>
        <v/>
      </c>
      <c r="M1155" s="114"/>
      <c r="N1155" s="102">
        <f t="shared" si="3"/>
        <v>0</v>
      </c>
      <c r="O1155" s="103"/>
      <c r="P1155" s="104" t="str">
        <f>IF($J1155="","",VLOOKUP($J1155,'Bảng tổng hợp'!$C$11:$M$20000,10,0))</f>
        <v/>
      </c>
      <c r="Q1155" s="105" t="str">
        <f>IF($J1155="","",VLOOKUP($J1155,'Bảng tổng hợp'!$C$11:$M$20000,11,0))</f>
        <v/>
      </c>
      <c r="R1155" s="106"/>
      <c r="S1155" s="106"/>
      <c r="T1155" s="106"/>
      <c r="U1155" s="106"/>
      <c r="V1155" s="106"/>
      <c r="W1155" s="106"/>
      <c r="X1155" s="106"/>
      <c r="Y1155" s="106"/>
      <c r="Z1155" s="106"/>
    </row>
    <row r="1156" ht="18.75" customHeight="1">
      <c r="A1156" s="106"/>
      <c r="B1156" s="111"/>
      <c r="C1156" s="112"/>
      <c r="D1156" s="112"/>
      <c r="E1156" s="99" t="str">
        <f t="shared" si="4"/>
        <v/>
      </c>
      <c r="F1156" s="99" t="str">
        <f t="shared" si="5"/>
        <v/>
      </c>
      <c r="G1156" s="99" t="str">
        <f t="shared" si="6"/>
        <v/>
      </c>
      <c r="H1156" s="113"/>
      <c r="I1156" s="113"/>
      <c r="J1156" s="106"/>
      <c r="K1156" s="99" t="str">
        <f>IF($J1156="","",VLOOKUP($J1156,'Bảng tổng hợp'!$C$11:$Q$20000,2,0))</f>
        <v/>
      </c>
      <c r="L1156" s="101" t="str">
        <f>IF($J1156="","",VLOOKUP($J1156,'Bảng tổng hợp'!$C$11:$Q$20000,3,0))</f>
        <v/>
      </c>
      <c r="M1156" s="114"/>
      <c r="N1156" s="102">
        <f t="shared" si="3"/>
        <v>0</v>
      </c>
      <c r="O1156" s="103"/>
      <c r="P1156" s="104" t="str">
        <f>IF($J1156="","",VLOOKUP($J1156,'Bảng tổng hợp'!$C$11:$M$20000,10,0))</f>
        <v/>
      </c>
      <c r="Q1156" s="105" t="str">
        <f>IF($J1156="","",VLOOKUP($J1156,'Bảng tổng hợp'!$C$11:$M$20000,11,0))</f>
        <v/>
      </c>
      <c r="R1156" s="106"/>
      <c r="S1156" s="106"/>
      <c r="T1156" s="106"/>
      <c r="U1156" s="106"/>
      <c r="V1156" s="106"/>
      <c r="W1156" s="106"/>
      <c r="X1156" s="106"/>
      <c r="Y1156" s="106"/>
      <c r="Z1156" s="106"/>
    </row>
    <row r="1157" ht="18.75" customHeight="1">
      <c r="A1157" s="106"/>
      <c r="B1157" s="111"/>
      <c r="C1157" s="112"/>
      <c r="D1157" s="112"/>
      <c r="E1157" s="99" t="str">
        <f t="shared" si="4"/>
        <v/>
      </c>
      <c r="F1157" s="99" t="str">
        <f t="shared" si="5"/>
        <v/>
      </c>
      <c r="G1157" s="99" t="str">
        <f t="shared" si="6"/>
        <v/>
      </c>
      <c r="H1157" s="113"/>
      <c r="I1157" s="113"/>
      <c r="J1157" s="106"/>
      <c r="K1157" s="99" t="str">
        <f>IF($J1157="","",VLOOKUP($J1157,'Bảng tổng hợp'!$C$11:$Q$20000,2,0))</f>
        <v/>
      </c>
      <c r="L1157" s="101" t="str">
        <f>IF($J1157="","",VLOOKUP($J1157,'Bảng tổng hợp'!$C$11:$Q$20000,3,0))</f>
        <v/>
      </c>
      <c r="M1157" s="114"/>
      <c r="N1157" s="102">
        <f t="shared" si="3"/>
        <v>0</v>
      </c>
      <c r="O1157" s="103"/>
      <c r="P1157" s="104" t="str">
        <f>IF($J1157="","",VLOOKUP($J1157,'Bảng tổng hợp'!$C$11:$M$20000,10,0))</f>
        <v/>
      </c>
      <c r="Q1157" s="105" t="str">
        <f>IF($J1157="","",VLOOKUP($J1157,'Bảng tổng hợp'!$C$11:$M$20000,11,0))</f>
        <v/>
      </c>
      <c r="R1157" s="106"/>
      <c r="S1157" s="106"/>
      <c r="T1157" s="106"/>
      <c r="U1157" s="106"/>
      <c r="V1157" s="106"/>
      <c r="W1157" s="106"/>
      <c r="X1157" s="106"/>
      <c r="Y1157" s="106"/>
      <c r="Z1157" s="106"/>
    </row>
    <row r="1158" ht="18.75" customHeight="1">
      <c r="A1158" s="106"/>
      <c r="B1158" s="111"/>
      <c r="C1158" s="112"/>
      <c r="D1158" s="112"/>
      <c r="E1158" s="99" t="str">
        <f t="shared" si="4"/>
        <v/>
      </c>
      <c r="F1158" s="99" t="str">
        <f t="shared" si="5"/>
        <v/>
      </c>
      <c r="G1158" s="99" t="str">
        <f t="shared" si="6"/>
        <v/>
      </c>
      <c r="H1158" s="113"/>
      <c r="I1158" s="113"/>
      <c r="J1158" s="106"/>
      <c r="K1158" s="99" t="str">
        <f>IF($J1158="","",VLOOKUP($J1158,'Bảng tổng hợp'!$C$11:$Q$20000,2,0))</f>
        <v/>
      </c>
      <c r="L1158" s="101" t="str">
        <f>IF($J1158="","",VLOOKUP($J1158,'Bảng tổng hợp'!$C$11:$Q$20000,3,0))</f>
        <v/>
      </c>
      <c r="M1158" s="114"/>
      <c r="N1158" s="102">
        <f t="shared" si="3"/>
        <v>0</v>
      </c>
      <c r="O1158" s="103"/>
      <c r="P1158" s="104" t="str">
        <f>IF($J1158="","",VLOOKUP($J1158,'Bảng tổng hợp'!$C$11:$M$20000,10,0))</f>
        <v/>
      </c>
      <c r="Q1158" s="105" t="str">
        <f>IF($J1158="","",VLOOKUP($J1158,'Bảng tổng hợp'!$C$11:$M$20000,11,0))</f>
        <v/>
      </c>
      <c r="R1158" s="106"/>
      <c r="S1158" s="106"/>
      <c r="T1158" s="106"/>
      <c r="U1158" s="106"/>
      <c r="V1158" s="106"/>
      <c r="W1158" s="106"/>
      <c r="X1158" s="106"/>
      <c r="Y1158" s="106"/>
      <c r="Z1158" s="106"/>
    </row>
    <row r="1159" ht="18.75" customHeight="1">
      <c r="A1159" s="106"/>
      <c r="B1159" s="111"/>
      <c r="C1159" s="112"/>
      <c r="D1159" s="112"/>
      <c r="E1159" s="99" t="str">
        <f t="shared" si="4"/>
        <v/>
      </c>
      <c r="F1159" s="99" t="str">
        <f t="shared" si="5"/>
        <v/>
      </c>
      <c r="G1159" s="99" t="str">
        <f t="shared" si="6"/>
        <v/>
      </c>
      <c r="H1159" s="113"/>
      <c r="I1159" s="113"/>
      <c r="J1159" s="106"/>
      <c r="K1159" s="99" t="str">
        <f>IF($J1159="","",VLOOKUP($J1159,'Bảng tổng hợp'!$C$11:$Q$20000,2,0))</f>
        <v/>
      </c>
      <c r="L1159" s="101" t="str">
        <f>IF($J1159="","",VLOOKUP($J1159,'Bảng tổng hợp'!$C$11:$Q$20000,3,0))</f>
        <v/>
      </c>
      <c r="M1159" s="114"/>
      <c r="N1159" s="102">
        <f t="shared" si="3"/>
        <v>0</v>
      </c>
      <c r="O1159" s="103"/>
      <c r="P1159" s="104" t="str">
        <f>IF($J1159="","",VLOOKUP($J1159,'Bảng tổng hợp'!$C$11:$M$20000,10,0))</f>
        <v/>
      </c>
      <c r="Q1159" s="105" t="str">
        <f>IF($J1159="","",VLOOKUP($J1159,'Bảng tổng hợp'!$C$11:$M$20000,11,0))</f>
        <v/>
      </c>
      <c r="R1159" s="106"/>
      <c r="S1159" s="106"/>
      <c r="T1159" s="106"/>
      <c r="U1159" s="106"/>
      <c r="V1159" s="106"/>
      <c r="W1159" s="106"/>
      <c r="X1159" s="106"/>
      <c r="Y1159" s="106"/>
      <c r="Z1159" s="106"/>
    </row>
    <row r="1160" ht="18.75" customHeight="1">
      <c r="A1160" s="106"/>
      <c r="B1160" s="111"/>
      <c r="C1160" s="112"/>
      <c r="D1160" s="112"/>
      <c r="E1160" s="99" t="str">
        <f t="shared" si="4"/>
        <v/>
      </c>
      <c r="F1160" s="99" t="str">
        <f t="shared" si="5"/>
        <v/>
      </c>
      <c r="G1160" s="99" t="str">
        <f t="shared" si="6"/>
        <v/>
      </c>
      <c r="H1160" s="113"/>
      <c r="I1160" s="113"/>
      <c r="J1160" s="106"/>
      <c r="K1160" s="99" t="str">
        <f>IF($J1160="","",VLOOKUP($J1160,'Bảng tổng hợp'!$C$11:$Q$20000,2,0))</f>
        <v/>
      </c>
      <c r="L1160" s="101" t="str">
        <f>IF($J1160="","",VLOOKUP($J1160,'Bảng tổng hợp'!$C$11:$Q$20000,3,0))</f>
        <v/>
      </c>
      <c r="M1160" s="114"/>
      <c r="N1160" s="102">
        <f t="shared" si="3"/>
        <v>0</v>
      </c>
      <c r="O1160" s="103"/>
      <c r="P1160" s="104" t="str">
        <f>IF($J1160="","",VLOOKUP($J1160,'Bảng tổng hợp'!$C$11:$M$20000,10,0))</f>
        <v/>
      </c>
      <c r="Q1160" s="105" t="str">
        <f>IF($J1160="","",VLOOKUP($J1160,'Bảng tổng hợp'!$C$11:$M$20000,11,0))</f>
        <v/>
      </c>
      <c r="R1160" s="106"/>
      <c r="S1160" s="106"/>
      <c r="T1160" s="106"/>
      <c r="U1160" s="106"/>
      <c r="V1160" s="106"/>
      <c r="W1160" s="106"/>
      <c r="X1160" s="106"/>
      <c r="Y1160" s="106"/>
      <c r="Z1160" s="106"/>
    </row>
    <row r="1161" ht="18.75" customHeight="1">
      <c r="A1161" s="106"/>
      <c r="B1161" s="111"/>
      <c r="C1161" s="112"/>
      <c r="D1161" s="112"/>
      <c r="E1161" s="99" t="str">
        <f t="shared" si="4"/>
        <v/>
      </c>
      <c r="F1161" s="99" t="str">
        <f t="shared" si="5"/>
        <v/>
      </c>
      <c r="G1161" s="99" t="str">
        <f t="shared" si="6"/>
        <v/>
      </c>
      <c r="H1161" s="113"/>
      <c r="I1161" s="113"/>
      <c r="J1161" s="106"/>
      <c r="K1161" s="99" t="str">
        <f>IF($J1161="","",VLOOKUP($J1161,'Bảng tổng hợp'!$C$11:$Q$20000,2,0))</f>
        <v/>
      </c>
      <c r="L1161" s="101" t="str">
        <f>IF($J1161="","",VLOOKUP($J1161,'Bảng tổng hợp'!$C$11:$Q$20000,3,0))</f>
        <v/>
      </c>
      <c r="M1161" s="114"/>
      <c r="N1161" s="102">
        <f t="shared" si="3"/>
        <v>0</v>
      </c>
      <c r="O1161" s="103"/>
      <c r="P1161" s="104" t="str">
        <f>IF($J1161="","",VLOOKUP($J1161,'Bảng tổng hợp'!$C$11:$M$20000,10,0))</f>
        <v/>
      </c>
      <c r="Q1161" s="105" t="str">
        <f>IF($J1161="","",VLOOKUP($J1161,'Bảng tổng hợp'!$C$11:$M$20000,11,0))</f>
        <v/>
      </c>
      <c r="R1161" s="106"/>
      <c r="S1161" s="106"/>
      <c r="T1161" s="106"/>
      <c r="U1161" s="106"/>
      <c r="V1161" s="106"/>
      <c r="W1161" s="106"/>
      <c r="X1161" s="106"/>
      <c r="Y1161" s="106"/>
      <c r="Z1161" s="106"/>
    </row>
    <row r="1162" ht="18.75" customHeight="1">
      <c r="A1162" s="106"/>
      <c r="B1162" s="111"/>
      <c r="C1162" s="112"/>
      <c r="D1162" s="112"/>
      <c r="E1162" s="99" t="str">
        <f t="shared" si="4"/>
        <v/>
      </c>
      <c r="F1162" s="99" t="str">
        <f t="shared" si="5"/>
        <v/>
      </c>
      <c r="G1162" s="99" t="str">
        <f t="shared" si="6"/>
        <v/>
      </c>
      <c r="H1162" s="113"/>
      <c r="I1162" s="113"/>
      <c r="J1162" s="106"/>
      <c r="K1162" s="99" t="str">
        <f>IF($J1162="","",VLOOKUP($J1162,'Bảng tổng hợp'!$C$11:$Q$20000,2,0))</f>
        <v/>
      </c>
      <c r="L1162" s="101" t="str">
        <f>IF($J1162="","",VLOOKUP($J1162,'Bảng tổng hợp'!$C$11:$Q$20000,3,0))</f>
        <v/>
      </c>
      <c r="M1162" s="114"/>
      <c r="N1162" s="102">
        <f t="shared" si="3"/>
        <v>0</v>
      </c>
      <c r="O1162" s="103"/>
      <c r="P1162" s="104" t="str">
        <f>IF($J1162="","",VLOOKUP($J1162,'Bảng tổng hợp'!$C$11:$M$20000,10,0))</f>
        <v/>
      </c>
      <c r="Q1162" s="105" t="str">
        <f>IF($J1162="","",VLOOKUP($J1162,'Bảng tổng hợp'!$C$11:$M$20000,11,0))</f>
        <v/>
      </c>
      <c r="R1162" s="106"/>
      <c r="S1162" s="106"/>
      <c r="T1162" s="106"/>
      <c r="U1162" s="106"/>
      <c r="V1162" s="106"/>
      <c r="W1162" s="106"/>
      <c r="X1162" s="106"/>
      <c r="Y1162" s="106"/>
      <c r="Z1162" s="106"/>
    </row>
    <row r="1163" ht="18.75" customHeight="1">
      <c r="A1163" s="106"/>
      <c r="B1163" s="111"/>
      <c r="C1163" s="112"/>
      <c r="D1163" s="112"/>
      <c r="E1163" s="99" t="str">
        <f t="shared" si="4"/>
        <v/>
      </c>
      <c r="F1163" s="99" t="str">
        <f t="shared" si="5"/>
        <v/>
      </c>
      <c r="G1163" s="99" t="str">
        <f t="shared" si="6"/>
        <v/>
      </c>
      <c r="H1163" s="113"/>
      <c r="I1163" s="113"/>
      <c r="J1163" s="106"/>
      <c r="K1163" s="99" t="str">
        <f>IF($J1163="","",VLOOKUP($J1163,'Bảng tổng hợp'!$C$11:$Q$20000,2,0))</f>
        <v/>
      </c>
      <c r="L1163" s="101" t="str">
        <f>IF($J1163="","",VLOOKUP($J1163,'Bảng tổng hợp'!$C$11:$Q$20000,3,0))</f>
        <v/>
      </c>
      <c r="M1163" s="114"/>
      <c r="N1163" s="102">
        <f t="shared" si="3"/>
        <v>0</v>
      </c>
      <c r="O1163" s="103"/>
      <c r="P1163" s="104" t="str">
        <f>IF($J1163="","",VLOOKUP($J1163,'Bảng tổng hợp'!$C$11:$M$20000,10,0))</f>
        <v/>
      </c>
      <c r="Q1163" s="105" t="str">
        <f>IF($J1163="","",VLOOKUP($J1163,'Bảng tổng hợp'!$C$11:$M$20000,11,0))</f>
        <v/>
      </c>
      <c r="R1163" s="106"/>
      <c r="S1163" s="106"/>
      <c r="T1163" s="106"/>
      <c r="U1163" s="106"/>
      <c r="V1163" s="106"/>
      <c r="W1163" s="106"/>
      <c r="X1163" s="106"/>
      <c r="Y1163" s="106"/>
      <c r="Z1163" s="106"/>
    </row>
    <row r="1164" ht="18.75" customHeight="1">
      <c r="A1164" s="106"/>
      <c r="B1164" s="111"/>
      <c r="C1164" s="112"/>
      <c r="D1164" s="112"/>
      <c r="E1164" s="99" t="str">
        <f t="shared" si="4"/>
        <v/>
      </c>
      <c r="F1164" s="99" t="str">
        <f t="shared" si="5"/>
        <v/>
      </c>
      <c r="G1164" s="99" t="str">
        <f t="shared" si="6"/>
        <v/>
      </c>
      <c r="H1164" s="113"/>
      <c r="I1164" s="113"/>
      <c r="J1164" s="106"/>
      <c r="K1164" s="99" t="str">
        <f>IF($J1164="","",VLOOKUP($J1164,'Bảng tổng hợp'!$C$11:$Q$20000,2,0))</f>
        <v/>
      </c>
      <c r="L1164" s="101" t="str">
        <f>IF($J1164="","",VLOOKUP($J1164,'Bảng tổng hợp'!$C$11:$Q$20000,3,0))</f>
        <v/>
      </c>
      <c r="M1164" s="114"/>
      <c r="N1164" s="102">
        <f t="shared" si="3"/>
        <v>0</v>
      </c>
      <c r="O1164" s="103"/>
      <c r="P1164" s="104" t="str">
        <f>IF($J1164="","",VLOOKUP($J1164,'Bảng tổng hợp'!$C$11:$M$20000,10,0))</f>
        <v/>
      </c>
      <c r="Q1164" s="105" t="str">
        <f>IF($J1164="","",VLOOKUP($J1164,'Bảng tổng hợp'!$C$11:$M$20000,11,0))</f>
        <v/>
      </c>
      <c r="R1164" s="106"/>
      <c r="S1164" s="106"/>
      <c r="T1164" s="106"/>
      <c r="U1164" s="106"/>
      <c r="V1164" s="106"/>
      <c r="W1164" s="106"/>
      <c r="X1164" s="106"/>
      <c r="Y1164" s="106"/>
      <c r="Z1164" s="106"/>
    </row>
    <row r="1165" ht="18.75" customHeight="1">
      <c r="A1165" s="106"/>
      <c r="B1165" s="111"/>
      <c r="C1165" s="112"/>
      <c r="D1165" s="112"/>
      <c r="E1165" s="99" t="str">
        <f t="shared" si="4"/>
        <v/>
      </c>
      <c r="F1165" s="99" t="str">
        <f t="shared" si="5"/>
        <v/>
      </c>
      <c r="G1165" s="99" t="str">
        <f t="shared" si="6"/>
        <v/>
      </c>
      <c r="H1165" s="113"/>
      <c r="I1165" s="113"/>
      <c r="J1165" s="106"/>
      <c r="K1165" s="99" t="str">
        <f>IF($J1165="","",VLOOKUP($J1165,'Bảng tổng hợp'!$C$11:$Q$20000,2,0))</f>
        <v/>
      </c>
      <c r="L1165" s="101" t="str">
        <f>IF($J1165="","",VLOOKUP($J1165,'Bảng tổng hợp'!$C$11:$Q$20000,3,0))</f>
        <v/>
      </c>
      <c r="M1165" s="114"/>
      <c r="N1165" s="102">
        <f t="shared" si="3"/>
        <v>0</v>
      </c>
      <c r="O1165" s="103"/>
      <c r="P1165" s="104" t="str">
        <f>IF($J1165="","",VLOOKUP($J1165,'Bảng tổng hợp'!$C$11:$M$20000,10,0))</f>
        <v/>
      </c>
      <c r="Q1165" s="105" t="str">
        <f>IF($J1165="","",VLOOKUP($J1165,'Bảng tổng hợp'!$C$11:$M$20000,11,0))</f>
        <v/>
      </c>
      <c r="R1165" s="106"/>
      <c r="S1165" s="106"/>
      <c r="T1165" s="106"/>
      <c r="U1165" s="106"/>
      <c r="V1165" s="106"/>
      <c r="W1165" s="106"/>
      <c r="X1165" s="106"/>
      <c r="Y1165" s="106"/>
      <c r="Z1165" s="106"/>
    </row>
    <row r="1166" ht="18.75" customHeight="1">
      <c r="A1166" s="106"/>
      <c r="B1166" s="111"/>
      <c r="C1166" s="112"/>
      <c r="D1166" s="112"/>
      <c r="E1166" s="99" t="str">
        <f t="shared" si="4"/>
        <v/>
      </c>
      <c r="F1166" s="99" t="str">
        <f t="shared" si="5"/>
        <v/>
      </c>
      <c r="G1166" s="99" t="str">
        <f t="shared" si="6"/>
        <v/>
      </c>
      <c r="H1166" s="113"/>
      <c r="I1166" s="113"/>
      <c r="J1166" s="106"/>
      <c r="K1166" s="99" t="str">
        <f>IF($J1166="","",VLOOKUP($J1166,'Bảng tổng hợp'!$C$11:$Q$20000,2,0))</f>
        <v/>
      </c>
      <c r="L1166" s="101" t="str">
        <f>IF($J1166="","",VLOOKUP($J1166,'Bảng tổng hợp'!$C$11:$Q$20000,3,0))</f>
        <v/>
      </c>
      <c r="M1166" s="114"/>
      <c r="N1166" s="102">
        <f t="shared" si="3"/>
        <v>0</v>
      </c>
      <c r="O1166" s="103"/>
      <c r="P1166" s="104" t="str">
        <f>IF($J1166="","",VLOOKUP($J1166,'Bảng tổng hợp'!$C$11:$M$20000,10,0))</f>
        <v/>
      </c>
      <c r="Q1166" s="105" t="str">
        <f>IF($J1166="","",VLOOKUP($J1166,'Bảng tổng hợp'!$C$11:$M$20000,11,0))</f>
        <v/>
      </c>
      <c r="R1166" s="106"/>
      <c r="S1166" s="106"/>
      <c r="T1166" s="106"/>
      <c r="U1166" s="106"/>
      <c r="V1166" s="106"/>
      <c r="W1166" s="106"/>
      <c r="X1166" s="106"/>
      <c r="Y1166" s="106"/>
      <c r="Z1166" s="106"/>
    </row>
    <row r="1167" ht="18.75" customHeight="1">
      <c r="A1167" s="106"/>
      <c r="B1167" s="111"/>
      <c r="C1167" s="112"/>
      <c r="D1167" s="112"/>
      <c r="E1167" s="99" t="str">
        <f t="shared" si="4"/>
        <v/>
      </c>
      <c r="F1167" s="99" t="str">
        <f t="shared" si="5"/>
        <v/>
      </c>
      <c r="G1167" s="99" t="str">
        <f t="shared" si="6"/>
        <v/>
      </c>
      <c r="H1167" s="113"/>
      <c r="I1167" s="113"/>
      <c r="J1167" s="106"/>
      <c r="K1167" s="99" t="str">
        <f>IF($J1167="","",VLOOKUP($J1167,'Bảng tổng hợp'!$C$11:$Q$20000,2,0))</f>
        <v/>
      </c>
      <c r="L1167" s="101" t="str">
        <f>IF($J1167="","",VLOOKUP($J1167,'Bảng tổng hợp'!$C$11:$Q$20000,3,0))</f>
        <v/>
      </c>
      <c r="M1167" s="114"/>
      <c r="N1167" s="102">
        <f t="shared" si="3"/>
        <v>0</v>
      </c>
      <c r="O1167" s="103"/>
      <c r="P1167" s="104" t="str">
        <f>IF($J1167="","",VLOOKUP($J1167,'Bảng tổng hợp'!$C$11:$M$20000,10,0))</f>
        <v/>
      </c>
      <c r="Q1167" s="105" t="str">
        <f>IF($J1167="","",VLOOKUP($J1167,'Bảng tổng hợp'!$C$11:$M$20000,11,0))</f>
        <v/>
      </c>
      <c r="R1167" s="106"/>
      <c r="S1167" s="106"/>
      <c r="T1167" s="106"/>
      <c r="U1167" s="106"/>
      <c r="V1167" s="106"/>
      <c r="W1167" s="106"/>
      <c r="X1167" s="106"/>
      <c r="Y1167" s="106"/>
      <c r="Z1167" s="106"/>
    </row>
    <row r="1168" ht="18.75" customHeight="1">
      <c r="A1168" s="106"/>
      <c r="B1168" s="111"/>
      <c r="C1168" s="112"/>
      <c r="D1168" s="112"/>
      <c r="E1168" s="99" t="str">
        <f t="shared" si="4"/>
        <v/>
      </c>
      <c r="F1168" s="99" t="str">
        <f t="shared" si="5"/>
        <v/>
      </c>
      <c r="G1168" s="99" t="str">
        <f t="shared" si="6"/>
        <v/>
      </c>
      <c r="H1168" s="113"/>
      <c r="I1168" s="113"/>
      <c r="J1168" s="106"/>
      <c r="K1168" s="99" t="str">
        <f>IF($J1168="","",VLOOKUP($J1168,'Bảng tổng hợp'!$C$11:$Q$20000,2,0))</f>
        <v/>
      </c>
      <c r="L1168" s="101" t="str">
        <f>IF($J1168="","",VLOOKUP($J1168,'Bảng tổng hợp'!$C$11:$Q$20000,3,0))</f>
        <v/>
      </c>
      <c r="M1168" s="114"/>
      <c r="N1168" s="102">
        <f t="shared" si="3"/>
        <v>0</v>
      </c>
      <c r="O1168" s="103"/>
      <c r="P1168" s="104" t="str">
        <f>IF($J1168="","",VLOOKUP($J1168,'Bảng tổng hợp'!$C$11:$M$20000,10,0))</f>
        <v/>
      </c>
      <c r="Q1168" s="105" t="str">
        <f>IF($J1168="","",VLOOKUP($J1168,'Bảng tổng hợp'!$C$11:$M$20000,11,0))</f>
        <v/>
      </c>
      <c r="R1168" s="106"/>
      <c r="S1168" s="106"/>
      <c r="T1168" s="106"/>
      <c r="U1168" s="106"/>
      <c r="V1168" s="106"/>
      <c r="W1168" s="106"/>
      <c r="X1168" s="106"/>
      <c r="Y1168" s="106"/>
      <c r="Z1168" s="106"/>
    </row>
    <row r="1169" ht="18.75" customHeight="1">
      <c r="A1169" s="106"/>
      <c r="B1169" s="111"/>
      <c r="C1169" s="112"/>
      <c r="D1169" s="112"/>
      <c r="E1169" s="99" t="str">
        <f t="shared" si="4"/>
        <v/>
      </c>
      <c r="F1169" s="99" t="str">
        <f t="shared" si="5"/>
        <v/>
      </c>
      <c r="G1169" s="99" t="str">
        <f t="shared" si="6"/>
        <v/>
      </c>
      <c r="H1169" s="113"/>
      <c r="I1169" s="113"/>
      <c r="J1169" s="106"/>
      <c r="K1169" s="99" t="str">
        <f>IF($J1169="","",VLOOKUP($J1169,'Bảng tổng hợp'!$C$11:$Q$20000,2,0))</f>
        <v/>
      </c>
      <c r="L1169" s="101" t="str">
        <f>IF($J1169="","",VLOOKUP($J1169,'Bảng tổng hợp'!$C$11:$Q$20000,3,0))</f>
        <v/>
      </c>
      <c r="M1169" s="114"/>
      <c r="N1169" s="102">
        <f t="shared" si="3"/>
        <v>0</v>
      </c>
      <c r="O1169" s="103"/>
      <c r="P1169" s="104" t="str">
        <f>IF($J1169="","",VLOOKUP($J1169,'Bảng tổng hợp'!$C$11:$M$20000,10,0))</f>
        <v/>
      </c>
      <c r="Q1169" s="105" t="str">
        <f>IF($J1169="","",VLOOKUP($J1169,'Bảng tổng hợp'!$C$11:$M$20000,11,0))</f>
        <v/>
      </c>
      <c r="R1169" s="106"/>
      <c r="S1169" s="106"/>
      <c r="T1169" s="106"/>
      <c r="U1169" s="106"/>
      <c r="V1169" s="106"/>
      <c r="W1169" s="106"/>
      <c r="X1169" s="106"/>
      <c r="Y1169" s="106"/>
      <c r="Z1169" s="106"/>
    </row>
    <row r="1170" ht="18.75" customHeight="1">
      <c r="A1170" s="106"/>
      <c r="B1170" s="111"/>
      <c r="C1170" s="112"/>
      <c r="D1170" s="112"/>
      <c r="E1170" s="99" t="str">
        <f t="shared" si="4"/>
        <v/>
      </c>
      <c r="F1170" s="99" t="str">
        <f t="shared" si="5"/>
        <v/>
      </c>
      <c r="G1170" s="99" t="str">
        <f t="shared" si="6"/>
        <v/>
      </c>
      <c r="H1170" s="113"/>
      <c r="I1170" s="113"/>
      <c r="J1170" s="106"/>
      <c r="K1170" s="99" t="str">
        <f>IF($J1170="","",VLOOKUP($J1170,'Bảng tổng hợp'!$C$11:$Q$20000,2,0))</f>
        <v/>
      </c>
      <c r="L1170" s="101" t="str">
        <f>IF($J1170="","",VLOOKUP($J1170,'Bảng tổng hợp'!$C$11:$Q$20000,3,0))</f>
        <v/>
      </c>
      <c r="M1170" s="114"/>
      <c r="N1170" s="102">
        <f t="shared" si="3"/>
        <v>0</v>
      </c>
      <c r="O1170" s="103"/>
      <c r="P1170" s="104" t="str">
        <f>IF($J1170="","",VLOOKUP($J1170,'Bảng tổng hợp'!$C$11:$M$20000,10,0))</f>
        <v/>
      </c>
      <c r="Q1170" s="105" t="str">
        <f>IF($J1170="","",VLOOKUP($J1170,'Bảng tổng hợp'!$C$11:$M$20000,11,0))</f>
        <v/>
      </c>
      <c r="R1170" s="106"/>
      <c r="S1170" s="106"/>
      <c r="T1170" s="106"/>
      <c r="U1170" s="106"/>
      <c r="V1170" s="106"/>
      <c r="W1170" s="106"/>
      <c r="X1170" s="106"/>
      <c r="Y1170" s="106"/>
      <c r="Z1170" s="106"/>
    </row>
    <row r="1171" ht="18.75" customHeight="1">
      <c r="A1171" s="106"/>
      <c r="B1171" s="111"/>
      <c r="C1171" s="112"/>
      <c r="D1171" s="112"/>
      <c r="E1171" s="99" t="str">
        <f t="shared" si="4"/>
        <v/>
      </c>
      <c r="F1171" s="99" t="str">
        <f t="shared" si="5"/>
        <v/>
      </c>
      <c r="G1171" s="99" t="str">
        <f t="shared" si="6"/>
        <v/>
      </c>
      <c r="H1171" s="113"/>
      <c r="I1171" s="113"/>
      <c r="J1171" s="106"/>
      <c r="K1171" s="99" t="str">
        <f>IF($J1171="","",VLOOKUP($J1171,'Bảng tổng hợp'!$C$11:$Q$20000,2,0))</f>
        <v/>
      </c>
      <c r="L1171" s="101" t="str">
        <f>IF($J1171="","",VLOOKUP($J1171,'Bảng tổng hợp'!$C$11:$Q$20000,3,0))</f>
        <v/>
      </c>
      <c r="M1171" s="114"/>
      <c r="N1171" s="102">
        <f t="shared" si="3"/>
        <v>0</v>
      </c>
      <c r="O1171" s="103"/>
      <c r="P1171" s="104" t="str">
        <f>IF($J1171="","",VLOOKUP($J1171,'Bảng tổng hợp'!$C$11:$M$20000,10,0))</f>
        <v/>
      </c>
      <c r="Q1171" s="105" t="str">
        <f>IF($J1171="","",VLOOKUP($J1171,'Bảng tổng hợp'!$C$11:$M$20000,11,0))</f>
        <v/>
      </c>
      <c r="R1171" s="106"/>
      <c r="S1171" s="106"/>
      <c r="T1171" s="106"/>
      <c r="U1171" s="106"/>
      <c r="V1171" s="106"/>
      <c r="W1171" s="106"/>
      <c r="X1171" s="106"/>
      <c r="Y1171" s="106"/>
      <c r="Z1171" s="106"/>
    </row>
    <row r="1172" ht="18.75" customHeight="1">
      <c r="A1172" s="106"/>
      <c r="B1172" s="111"/>
      <c r="C1172" s="112"/>
      <c r="D1172" s="112"/>
      <c r="E1172" s="99" t="str">
        <f t="shared" si="4"/>
        <v/>
      </c>
      <c r="F1172" s="99" t="str">
        <f t="shared" si="5"/>
        <v/>
      </c>
      <c r="G1172" s="99" t="str">
        <f t="shared" si="6"/>
        <v/>
      </c>
      <c r="H1172" s="113"/>
      <c r="I1172" s="113"/>
      <c r="J1172" s="106"/>
      <c r="K1172" s="99" t="str">
        <f>IF($J1172="","",VLOOKUP($J1172,'Bảng tổng hợp'!$C$11:$Q$20000,2,0))</f>
        <v/>
      </c>
      <c r="L1172" s="101" t="str">
        <f>IF($J1172="","",VLOOKUP($J1172,'Bảng tổng hợp'!$C$11:$Q$20000,3,0))</f>
        <v/>
      </c>
      <c r="M1172" s="114"/>
      <c r="N1172" s="102">
        <f t="shared" si="3"/>
        <v>0</v>
      </c>
      <c r="O1172" s="103"/>
      <c r="P1172" s="104" t="str">
        <f>IF($J1172="","",VLOOKUP($J1172,'Bảng tổng hợp'!$C$11:$M$20000,10,0))</f>
        <v/>
      </c>
      <c r="Q1172" s="105" t="str">
        <f>IF($J1172="","",VLOOKUP($J1172,'Bảng tổng hợp'!$C$11:$M$20000,11,0))</f>
        <v/>
      </c>
      <c r="R1172" s="106"/>
      <c r="S1172" s="106"/>
      <c r="T1172" s="106"/>
      <c r="U1172" s="106"/>
      <c r="V1172" s="106"/>
      <c r="W1172" s="106"/>
      <c r="X1172" s="106"/>
      <c r="Y1172" s="106"/>
      <c r="Z1172" s="106"/>
    </row>
    <row r="1173" ht="18.75" customHeight="1">
      <c r="A1173" s="106"/>
      <c r="B1173" s="111"/>
      <c r="C1173" s="112"/>
      <c r="D1173" s="112"/>
      <c r="E1173" s="99" t="str">
        <f t="shared" si="4"/>
        <v/>
      </c>
      <c r="F1173" s="99" t="str">
        <f t="shared" si="5"/>
        <v/>
      </c>
      <c r="G1173" s="99" t="str">
        <f t="shared" si="6"/>
        <v/>
      </c>
      <c r="H1173" s="113"/>
      <c r="I1173" s="113"/>
      <c r="J1173" s="106"/>
      <c r="K1173" s="99" t="str">
        <f>IF($J1173="","",VLOOKUP($J1173,'Bảng tổng hợp'!$C$11:$Q$20000,2,0))</f>
        <v/>
      </c>
      <c r="L1173" s="101" t="str">
        <f>IF($J1173="","",VLOOKUP($J1173,'Bảng tổng hợp'!$C$11:$Q$20000,3,0))</f>
        <v/>
      </c>
      <c r="M1173" s="114"/>
      <c r="N1173" s="102">
        <f t="shared" si="3"/>
        <v>0</v>
      </c>
      <c r="O1173" s="103"/>
      <c r="P1173" s="104" t="str">
        <f>IF($J1173="","",VLOOKUP($J1173,'Bảng tổng hợp'!$C$11:$M$20000,10,0))</f>
        <v/>
      </c>
      <c r="Q1173" s="105" t="str">
        <f>IF($J1173="","",VLOOKUP($J1173,'Bảng tổng hợp'!$C$11:$M$20000,11,0))</f>
        <v/>
      </c>
      <c r="R1173" s="106"/>
      <c r="S1173" s="106"/>
      <c r="T1173" s="106"/>
      <c r="U1173" s="106"/>
      <c r="V1173" s="106"/>
      <c r="W1173" s="106"/>
      <c r="X1173" s="106"/>
      <c r="Y1173" s="106"/>
      <c r="Z1173" s="106"/>
    </row>
    <row r="1174" ht="18.75" customHeight="1">
      <c r="A1174" s="106"/>
      <c r="B1174" s="111"/>
      <c r="C1174" s="112"/>
      <c r="D1174" s="112"/>
      <c r="E1174" s="99" t="str">
        <f t="shared" si="4"/>
        <v/>
      </c>
      <c r="F1174" s="99" t="str">
        <f t="shared" si="5"/>
        <v/>
      </c>
      <c r="G1174" s="99" t="str">
        <f t="shared" si="6"/>
        <v/>
      </c>
      <c r="H1174" s="113"/>
      <c r="I1174" s="113"/>
      <c r="J1174" s="106"/>
      <c r="K1174" s="99" t="str">
        <f>IF($J1174="","",VLOOKUP($J1174,'Bảng tổng hợp'!$C$11:$Q$20000,2,0))</f>
        <v/>
      </c>
      <c r="L1174" s="101" t="str">
        <f>IF($J1174="","",VLOOKUP($J1174,'Bảng tổng hợp'!$C$11:$Q$20000,3,0))</f>
        <v/>
      </c>
      <c r="M1174" s="114"/>
      <c r="N1174" s="102">
        <f t="shared" si="3"/>
        <v>0</v>
      </c>
      <c r="O1174" s="103"/>
      <c r="P1174" s="104" t="str">
        <f>IF($J1174="","",VLOOKUP($J1174,'Bảng tổng hợp'!$C$11:$M$20000,10,0))</f>
        <v/>
      </c>
      <c r="Q1174" s="105" t="str">
        <f>IF($J1174="","",VLOOKUP($J1174,'Bảng tổng hợp'!$C$11:$M$20000,11,0))</f>
        <v/>
      </c>
      <c r="R1174" s="106"/>
      <c r="S1174" s="106"/>
      <c r="T1174" s="106"/>
      <c r="U1174" s="106"/>
      <c r="V1174" s="106"/>
      <c r="W1174" s="106"/>
      <c r="X1174" s="106"/>
      <c r="Y1174" s="106"/>
      <c r="Z1174" s="106"/>
    </row>
    <row r="1175" ht="18.75" customHeight="1">
      <c r="A1175" s="106"/>
      <c r="B1175" s="111"/>
      <c r="C1175" s="112"/>
      <c r="D1175" s="112"/>
      <c r="E1175" s="99" t="str">
        <f t="shared" si="4"/>
        <v/>
      </c>
      <c r="F1175" s="99" t="str">
        <f t="shared" si="5"/>
        <v/>
      </c>
      <c r="G1175" s="99" t="str">
        <f t="shared" si="6"/>
        <v/>
      </c>
      <c r="H1175" s="113"/>
      <c r="I1175" s="113"/>
      <c r="J1175" s="106"/>
      <c r="K1175" s="99" t="str">
        <f>IF($J1175="","",VLOOKUP($J1175,'Bảng tổng hợp'!$C$11:$Q$20000,2,0))</f>
        <v/>
      </c>
      <c r="L1175" s="101" t="str">
        <f>IF($J1175="","",VLOOKUP($J1175,'Bảng tổng hợp'!$C$11:$Q$20000,3,0))</f>
        <v/>
      </c>
      <c r="M1175" s="114"/>
      <c r="N1175" s="102">
        <f t="shared" si="3"/>
        <v>0</v>
      </c>
      <c r="O1175" s="103"/>
      <c r="P1175" s="104" t="str">
        <f>IF($J1175="","",VLOOKUP($J1175,'Bảng tổng hợp'!$C$11:$M$20000,10,0))</f>
        <v/>
      </c>
      <c r="Q1175" s="105" t="str">
        <f>IF($J1175="","",VLOOKUP($J1175,'Bảng tổng hợp'!$C$11:$M$20000,11,0))</f>
        <v/>
      </c>
      <c r="R1175" s="106"/>
      <c r="S1175" s="106"/>
      <c r="T1175" s="106"/>
      <c r="U1175" s="106"/>
      <c r="V1175" s="106"/>
      <c r="W1175" s="106"/>
      <c r="X1175" s="106"/>
      <c r="Y1175" s="106"/>
      <c r="Z1175" s="106"/>
    </row>
    <row r="1176" ht="18.75" customHeight="1">
      <c r="A1176" s="106"/>
      <c r="B1176" s="111"/>
      <c r="C1176" s="112"/>
      <c r="D1176" s="112"/>
      <c r="E1176" s="99" t="str">
        <f t="shared" si="4"/>
        <v/>
      </c>
      <c r="F1176" s="99" t="str">
        <f t="shared" si="5"/>
        <v/>
      </c>
      <c r="G1176" s="99" t="str">
        <f t="shared" si="6"/>
        <v/>
      </c>
      <c r="H1176" s="113"/>
      <c r="I1176" s="113"/>
      <c r="J1176" s="106"/>
      <c r="K1176" s="99" t="str">
        <f>IF($J1176="","",VLOOKUP($J1176,'Bảng tổng hợp'!$C$11:$Q$20000,2,0))</f>
        <v/>
      </c>
      <c r="L1176" s="101" t="str">
        <f>IF($J1176="","",VLOOKUP($J1176,'Bảng tổng hợp'!$C$11:$Q$20000,3,0))</f>
        <v/>
      </c>
      <c r="M1176" s="114"/>
      <c r="N1176" s="102">
        <f t="shared" si="3"/>
        <v>0</v>
      </c>
      <c r="O1176" s="103"/>
      <c r="P1176" s="104" t="str">
        <f>IF($J1176="","",VLOOKUP($J1176,'Bảng tổng hợp'!$C$11:$M$20000,10,0))</f>
        <v/>
      </c>
      <c r="Q1176" s="105" t="str">
        <f>IF($J1176="","",VLOOKUP($J1176,'Bảng tổng hợp'!$C$11:$M$20000,11,0))</f>
        <v/>
      </c>
      <c r="R1176" s="106"/>
      <c r="S1176" s="106"/>
      <c r="T1176" s="106"/>
      <c r="U1176" s="106"/>
      <c r="V1176" s="106"/>
      <c r="W1176" s="106"/>
      <c r="X1176" s="106"/>
      <c r="Y1176" s="106"/>
      <c r="Z1176" s="106"/>
    </row>
    <row r="1177" ht="18.75" customHeight="1">
      <c r="A1177" s="106"/>
      <c r="B1177" s="111"/>
      <c r="C1177" s="112"/>
      <c r="D1177" s="112"/>
      <c r="E1177" s="99" t="str">
        <f t="shared" si="4"/>
        <v/>
      </c>
      <c r="F1177" s="99" t="str">
        <f t="shared" si="5"/>
        <v/>
      </c>
      <c r="G1177" s="99" t="str">
        <f t="shared" si="6"/>
        <v/>
      </c>
      <c r="H1177" s="113"/>
      <c r="I1177" s="113"/>
      <c r="J1177" s="106"/>
      <c r="K1177" s="99" t="str">
        <f>IF($J1177="","",VLOOKUP($J1177,'Bảng tổng hợp'!$C$11:$Q$20000,2,0))</f>
        <v/>
      </c>
      <c r="L1177" s="101" t="str">
        <f>IF($J1177="","",VLOOKUP($J1177,'Bảng tổng hợp'!$C$11:$Q$20000,3,0))</f>
        <v/>
      </c>
      <c r="M1177" s="114"/>
      <c r="N1177" s="102">
        <f t="shared" si="3"/>
        <v>0</v>
      </c>
      <c r="O1177" s="103"/>
      <c r="P1177" s="104" t="str">
        <f>IF($J1177="","",VLOOKUP($J1177,'Bảng tổng hợp'!$C$11:$M$20000,10,0))</f>
        <v/>
      </c>
      <c r="Q1177" s="105" t="str">
        <f>IF($J1177="","",VLOOKUP($J1177,'Bảng tổng hợp'!$C$11:$M$20000,11,0))</f>
        <v/>
      </c>
      <c r="R1177" s="106"/>
      <c r="S1177" s="106"/>
      <c r="T1177" s="106"/>
      <c r="U1177" s="106"/>
      <c r="V1177" s="106"/>
      <c r="W1177" s="106"/>
      <c r="X1177" s="106"/>
      <c r="Y1177" s="106"/>
      <c r="Z1177" s="106"/>
    </row>
    <row r="1178" ht="18.75" customHeight="1">
      <c r="A1178" s="106"/>
      <c r="B1178" s="111"/>
      <c r="C1178" s="112"/>
      <c r="D1178" s="112"/>
      <c r="E1178" s="99" t="str">
        <f t="shared" si="4"/>
        <v/>
      </c>
      <c r="F1178" s="99" t="str">
        <f t="shared" si="5"/>
        <v/>
      </c>
      <c r="G1178" s="99" t="str">
        <f t="shared" si="6"/>
        <v/>
      </c>
      <c r="H1178" s="113"/>
      <c r="I1178" s="113"/>
      <c r="J1178" s="106"/>
      <c r="K1178" s="99" t="str">
        <f>IF($J1178="","",VLOOKUP($J1178,'Bảng tổng hợp'!$C$11:$Q$20000,2,0))</f>
        <v/>
      </c>
      <c r="L1178" s="101" t="str">
        <f>IF($J1178="","",VLOOKUP($J1178,'Bảng tổng hợp'!$C$11:$Q$20000,3,0))</f>
        <v/>
      </c>
      <c r="M1178" s="114"/>
      <c r="N1178" s="102">
        <f t="shared" si="3"/>
        <v>0</v>
      </c>
      <c r="O1178" s="103"/>
      <c r="P1178" s="104" t="str">
        <f>IF($J1178="","",VLOOKUP($J1178,'Bảng tổng hợp'!$C$11:$M$20000,10,0))</f>
        <v/>
      </c>
      <c r="Q1178" s="105" t="str">
        <f>IF($J1178="","",VLOOKUP($J1178,'Bảng tổng hợp'!$C$11:$M$20000,11,0))</f>
        <v/>
      </c>
      <c r="R1178" s="106"/>
      <c r="S1178" s="106"/>
      <c r="T1178" s="106"/>
      <c r="U1178" s="106"/>
      <c r="V1178" s="106"/>
      <c r="W1178" s="106"/>
      <c r="X1178" s="106"/>
      <c r="Y1178" s="106"/>
      <c r="Z1178" s="106"/>
    </row>
    <row r="1179" ht="18.75" customHeight="1">
      <c r="A1179" s="106"/>
      <c r="B1179" s="111"/>
      <c r="C1179" s="112"/>
      <c r="D1179" s="112"/>
      <c r="E1179" s="99" t="str">
        <f t="shared" si="4"/>
        <v/>
      </c>
      <c r="F1179" s="99" t="str">
        <f t="shared" si="5"/>
        <v/>
      </c>
      <c r="G1179" s="99" t="str">
        <f t="shared" si="6"/>
        <v/>
      </c>
      <c r="H1179" s="113"/>
      <c r="I1179" s="113"/>
      <c r="J1179" s="106"/>
      <c r="K1179" s="99" t="str">
        <f>IF($J1179="","",VLOOKUP($J1179,'Bảng tổng hợp'!$C$11:$Q$20000,2,0))</f>
        <v/>
      </c>
      <c r="L1179" s="101" t="str">
        <f>IF($J1179="","",VLOOKUP($J1179,'Bảng tổng hợp'!$C$11:$Q$20000,3,0))</f>
        <v/>
      </c>
      <c r="M1179" s="114"/>
      <c r="N1179" s="102">
        <f t="shared" si="3"/>
        <v>0</v>
      </c>
      <c r="O1179" s="103"/>
      <c r="P1179" s="104" t="str">
        <f>IF($J1179="","",VLOOKUP($J1179,'Bảng tổng hợp'!$C$11:$M$20000,10,0))</f>
        <v/>
      </c>
      <c r="Q1179" s="105" t="str">
        <f>IF($J1179="","",VLOOKUP($J1179,'Bảng tổng hợp'!$C$11:$M$20000,11,0))</f>
        <v/>
      </c>
      <c r="R1179" s="106"/>
      <c r="S1179" s="106"/>
      <c r="T1179" s="106"/>
      <c r="U1179" s="106"/>
      <c r="V1179" s="106"/>
      <c r="W1179" s="106"/>
      <c r="X1179" s="106"/>
      <c r="Y1179" s="106"/>
      <c r="Z1179" s="106"/>
    </row>
    <row r="1180" ht="18.75" customHeight="1">
      <c r="A1180" s="106"/>
      <c r="B1180" s="111"/>
      <c r="C1180" s="112"/>
      <c r="D1180" s="112"/>
      <c r="E1180" s="99" t="str">
        <f t="shared" si="4"/>
        <v/>
      </c>
      <c r="F1180" s="99" t="str">
        <f t="shared" si="5"/>
        <v/>
      </c>
      <c r="G1180" s="99" t="str">
        <f t="shared" si="6"/>
        <v/>
      </c>
      <c r="H1180" s="113"/>
      <c r="I1180" s="113"/>
      <c r="J1180" s="106"/>
      <c r="K1180" s="99" t="str">
        <f>IF($J1180="","",VLOOKUP($J1180,'Bảng tổng hợp'!$C$11:$Q$20000,2,0))</f>
        <v/>
      </c>
      <c r="L1180" s="101" t="str">
        <f>IF($J1180="","",VLOOKUP($J1180,'Bảng tổng hợp'!$C$11:$Q$20000,3,0))</f>
        <v/>
      </c>
      <c r="M1180" s="114"/>
      <c r="N1180" s="102">
        <f t="shared" si="3"/>
        <v>0</v>
      </c>
      <c r="O1180" s="103"/>
      <c r="P1180" s="104" t="str">
        <f>IF($J1180="","",VLOOKUP($J1180,'Bảng tổng hợp'!$C$11:$M$20000,10,0))</f>
        <v/>
      </c>
      <c r="Q1180" s="105" t="str">
        <f>IF($J1180="","",VLOOKUP($J1180,'Bảng tổng hợp'!$C$11:$M$20000,11,0))</f>
        <v/>
      </c>
      <c r="R1180" s="106"/>
      <c r="S1180" s="106"/>
      <c r="T1180" s="106"/>
      <c r="U1180" s="106"/>
      <c r="V1180" s="106"/>
      <c r="W1180" s="106"/>
      <c r="X1180" s="106"/>
      <c r="Y1180" s="106"/>
      <c r="Z1180" s="106"/>
    </row>
    <row r="1181" ht="18.75" customHeight="1">
      <c r="A1181" s="106"/>
      <c r="B1181" s="111"/>
      <c r="C1181" s="112"/>
      <c r="D1181" s="112"/>
      <c r="E1181" s="99" t="str">
        <f t="shared" si="4"/>
        <v/>
      </c>
      <c r="F1181" s="99" t="str">
        <f t="shared" si="5"/>
        <v/>
      </c>
      <c r="G1181" s="99" t="str">
        <f t="shared" si="6"/>
        <v/>
      </c>
      <c r="H1181" s="113"/>
      <c r="I1181" s="113"/>
      <c r="J1181" s="106"/>
      <c r="K1181" s="99" t="str">
        <f>IF($J1181="","",VLOOKUP($J1181,'Bảng tổng hợp'!$C$11:$Q$20000,2,0))</f>
        <v/>
      </c>
      <c r="L1181" s="101" t="str">
        <f>IF($J1181="","",VLOOKUP($J1181,'Bảng tổng hợp'!$C$11:$Q$20000,3,0))</f>
        <v/>
      </c>
      <c r="M1181" s="114"/>
      <c r="N1181" s="102">
        <f t="shared" si="3"/>
        <v>0</v>
      </c>
      <c r="O1181" s="103"/>
      <c r="P1181" s="104" t="str">
        <f>IF($J1181="","",VLOOKUP($J1181,'Bảng tổng hợp'!$C$11:$M$20000,10,0))</f>
        <v/>
      </c>
      <c r="Q1181" s="105" t="str">
        <f>IF($J1181="","",VLOOKUP($J1181,'Bảng tổng hợp'!$C$11:$M$20000,11,0))</f>
        <v/>
      </c>
      <c r="R1181" s="106"/>
      <c r="S1181" s="106"/>
      <c r="T1181" s="106"/>
      <c r="U1181" s="106"/>
      <c r="V1181" s="106"/>
      <c r="W1181" s="106"/>
      <c r="X1181" s="106"/>
      <c r="Y1181" s="106"/>
      <c r="Z1181" s="106"/>
    </row>
    <row r="1182" ht="18.75" customHeight="1">
      <c r="A1182" s="106"/>
      <c r="B1182" s="111"/>
      <c r="C1182" s="112"/>
      <c r="D1182" s="112"/>
      <c r="E1182" s="99" t="str">
        <f t="shared" si="4"/>
        <v/>
      </c>
      <c r="F1182" s="99" t="str">
        <f t="shared" si="5"/>
        <v/>
      </c>
      <c r="G1182" s="99" t="str">
        <f t="shared" si="6"/>
        <v/>
      </c>
      <c r="H1182" s="113"/>
      <c r="I1182" s="113"/>
      <c r="J1182" s="106"/>
      <c r="K1182" s="99" t="str">
        <f>IF($J1182="","",VLOOKUP($J1182,'Bảng tổng hợp'!$C$11:$Q$20000,2,0))</f>
        <v/>
      </c>
      <c r="L1182" s="101" t="str">
        <f>IF($J1182="","",VLOOKUP($J1182,'Bảng tổng hợp'!$C$11:$Q$20000,3,0))</f>
        <v/>
      </c>
      <c r="M1182" s="114"/>
      <c r="N1182" s="102">
        <f t="shared" si="3"/>
        <v>0</v>
      </c>
      <c r="O1182" s="103"/>
      <c r="P1182" s="104" t="str">
        <f>IF($J1182="","",VLOOKUP($J1182,'Bảng tổng hợp'!$C$11:$M$20000,10,0))</f>
        <v/>
      </c>
      <c r="Q1182" s="105" t="str">
        <f>IF($J1182="","",VLOOKUP($J1182,'Bảng tổng hợp'!$C$11:$M$20000,11,0))</f>
        <v/>
      </c>
      <c r="R1182" s="106"/>
      <c r="S1182" s="106"/>
      <c r="T1182" s="106"/>
      <c r="U1182" s="106"/>
      <c r="V1182" s="106"/>
      <c r="W1182" s="106"/>
      <c r="X1182" s="106"/>
      <c r="Y1182" s="106"/>
      <c r="Z1182" s="106"/>
    </row>
    <row r="1183" ht="18.75" customHeight="1">
      <c r="A1183" s="106"/>
      <c r="B1183" s="111"/>
      <c r="C1183" s="112"/>
      <c r="D1183" s="112"/>
      <c r="E1183" s="99" t="str">
        <f t="shared" si="4"/>
        <v/>
      </c>
      <c r="F1183" s="99" t="str">
        <f t="shared" si="5"/>
        <v/>
      </c>
      <c r="G1183" s="99" t="str">
        <f t="shared" si="6"/>
        <v/>
      </c>
      <c r="H1183" s="113"/>
      <c r="I1183" s="113"/>
      <c r="J1183" s="106"/>
      <c r="K1183" s="99" t="str">
        <f>IF($J1183="","",VLOOKUP($J1183,'Bảng tổng hợp'!$C$11:$Q$20000,2,0))</f>
        <v/>
      </c>
      <c r="L1183" s="101" t="str">
        <f>IF($J1183="","",VLOOKUP($J1183,'Bảng tổng hợp'!$C$11:$Q$20000,3,0))</f>
        <v/>
      </c>
      <c r="M1183" s="114"/>
      <c r="N1183" s="102">
        <f t="shared" si="3"/>
        <v>0</v>
      </c>
      <c r="O1183" s="103"/>
      <c r="P1183" s="104" t="str">
        <f>IF($J1183="","",VLOOKUP($J1183,'Bảng tổng hợp'!$C$11:$M$20000,10,0))</f>
        <v/>
      </c>
      <c r="Q1183" s="105" t="str">
        <f>IF($J1183="","",VLOOKUP($J1183,'Bảng tổng hợp'!$C$11:$M$20000,11,0))</f>
        <v/>
      </c>
      <c r="R1183" s="106"/>
      <c r="S1183" s="106"/>
      <c r="T1183" s="106"/>
      <c r="U1183" s="106"/>
      <c r="V1183" s="106"/>
      <c r="W1183" s="106"/>
      <c r="X1183" s="106"/>
      <c r="Y1183" s="106"/>
      <c r="Z1183" s="106"/>
    </row>
    <row r="1184" ht="18.75" customHeight="1">
      <c r="A1184" s="106"/>
      <c r="B1184" s="111"/>
      <c r="C1184" s="112"/>
      <c r="D1184" s="112"/>
      <c r="E1184" s="99" t="str">
        <f t="shared" si="4"/>
        <v/>
      </c>
      <c r="F1184" s="99" t="str">
        <f t="shared" si="5"/>
        <v/>
      </c>
      <c r="G1184" s="99" t="str">
        <f t="shared" si="6"/>
        <v/>
      </c>
      <c r="H1184" s="113"/>
      <c r="I1184" s="113"/>
      <c r="J1184" s="106"/>
      <c r="K1184" s="99" t="str">
        <f>IF($J1184="","",VLOOKUP($J1184,'Bảng tổng hợp'!$C$11:$Q$20000,2,0))</f>
        <v/>
      </c>
      <c r="L1184" s="101" t="str">
        <f>IF($J1184="","",VLOOKUP($J1184,'Bảng tổng hợp'!$C$11:$Q$20000,3,0))</f>
        <v/>
      </c>
      <c r="M1184" s="114"/>
      <c r="N1184" s="102">
        <f t="shared" si="3"/>
        <v>0</v>
      </c>
      <c r="O1184" s="103"/>
      <c r="P1184" s="104" t="str">
        <f>IF($J1184="","",VLOOKUP($J1184,'Bảng tổng hợp'!$C$11:$M$20000,10,0))</f>
        <v/>
      </c>
      <c r="Q1184" s="105" t="str">
        <f>IF($J1184="","",VLOOKUP($J1184,'Bảng tổng hợp'!$C$11:$M$20000,11,0))</f>
        <v/>
      </c>
      <c r="R1184" s="106"/>
      <c r="S1184" s="106"/>
      <c r="T1184" s="106"/>
      <c r="U1184" s="106"/>
      <c r="V1184" s="106"/>
      <c r="W1184" s="106"/>
      <c r="X1184" s="106"/>
      <c r="Y1184" s="106"/>
      <c r="Z1184" s="106"/>
    </row>
    <row r="1185" ht="18.75" customHeight="1">
      <c r="A1185" s="106"/>
      <c r="B1185" s="111"/>
      <c r="C1185" s="112"/>
      <c r="D1185" s="112"/>
      <c r="E1185" s="99" t="str">
        <f t="shared" si="4"/>
        <v/>
      </c>
      <c r="F1185" s="99" t="str">
        <f t="shared" si="5"/>
        <v/>
      </c>
      <c r="G1185" s="99" t="str">
        <f t="shared" si="6"/>
        <v/>
      </c>
      <c r="H1185" s="113"/>
      <c r="I1185" s="113"/>
      <c r="J1185" s="106"/>
      <c r="K1185" s="99" t="str">
        <f>IF($J1185="","",VLOOKUP($J1185,'Bảng tổng hợp'!$C$11:$Q$20000,2,0))</f>
        <v/>
      </c>
      <c r="L1185" s="101" t="str">
        <f>IF($J1185="","",VLOOKUP($J1185,'Bảng tổng hợp'!$C$11:$Q$20000,3,0))</f>
        <v/>
      </c>
      <c r="M1185" s="114"/>
      <c r="N1185" s="102">
        <f t="shared" si="3"/>
        <v>0</v>
      </c>
      <c r="O1185" s="103"/>
      <c r="P1185" s="104" t="str">
        <f>IF($J1185="","",VLOOKUP($J1185,'Bảng tổng hợp'!$C$11:$M$20000,10,0))</f>
        <v/>
      </c>
      <c r="Q1185" s="105" t="str">
        <f>IF($J1185="","",VLOOKUP($J1185,'Bảng tổng hợp'!$C$11:$M$20000,11,0))</f>
        <v/>
      </c>
      <c r="R1185" s="106"/>
      <c r="S1185" s="106"/>
      <c r="T1185" s="106"/>
      <c r="U1185" s="106"/>
      <c r="V1185" s="106"/>
      <c r="W1185" s="106"/>
      <c r="X1185" s="106"/>
      <c r="Y1185" s="106"/>
      <c r="Z1185" s="106"/>
    </row>
    <row r="1186" ht="18.75" customHeight="1">
      <c r="A1186" s="106"/>
      <c r="B1186" s="111"/>
      <c r="C1186" s="112"/>
      <c r="D1186" s="112"/>
      <c r="E1186" s="99" t="str">
        <f t="shared" si="4"/>
        <v/>
      </c>
      <c r="F1186" s="99" t="str">
        <f t="shared" si="5"/>
        <v/>
      </c>
      <c r="G1186" s="99" t="str">
        <f t="shared" si="6"/>
        <v/>
      </c>
      <c r="H1186" s="113"/>
      <c r="I1186" s="113"/>
      <c r="J1186" s="106"/>
      <c r="K1186" s="99" t="str">
        <f>IF($J1186="","",VLOOKUP($J1186,'Bảng tổng hợp'!$C$11:$Q$20000,2,0))</f>
        <v/>
      </c>
      <c r="L1186" s="101" t="str">
        <f>IF($J1186="","",VLOOKUP($J1186,'Bảng tổng hợp'!$C$11:$Q$20000,3,0))</f>
        <v/>
      </c>
      <c r="M1186" s="114"/>
      <c r="N1186" s="102">
        <f t="shared" si="3"/>
        <v>0</v>
      </c>
      <c r="O1186" s="103"/>
      <c r="P1186" s="104" t="str">
        <f>IF($J1186="","",VLOOKUP($J1186,'Bảng tổng hợp'!$C$11:$M$20000,10,0))</f>
        <v/>
      </c>
      <c r="Q1186" s="105" t="str">
        <f>IF($J1186="","",VLOOKUP($J1186,'Bảng tổng hợp'!$C$11:$M$20000,11,0))</f>
        <v/>
      </c>
      <c r="R1186" s="106"/>
      <c r="S1186" s="106"/>
      <c r="T1186" s="106"/>
      <c r="U1186" s="106"/>
      <c r="V1186" s="106"/>
      <c r="W1186" s="106"/>
      <c r="X1186" s="106"/>
      <c r="Y1186" s="106"/>
      <c r="Z1186" s="106"/>
    </row>
    <row r="1187" ht="18.75" customHeight="1">
      <c r="A1187" s="106"/>
      <c r="B1187" s="111"/>
      <c r="C1187" s="112"/>
      <c r="D1187" s="112"/>
      <c r="E1187" s="99" t="str">
        <f t="shared" si="4"/>
        <v/>
      </c>
      <c r="F1187" s="99" t="str">
        <f t="shared" si="5"/>
        <v/>
      </c>
      <c r="G1187" s="99" t="str">
        <f t="shared" si="6"/>
        <v/>
      </c>
      <c r="H1187" s="113"/>
      <c r="I1187" s="113"/>
      <c r="J1187" s="106"/>
      <c r="K1187" s="99" t="str">
        <f>IF($J1187="","",VLOOKUP($J1187,'Bảng tổng hợp'!$C$11:$Q$20000,2,0))</f>
        <v/>
      </c>
      <c r="L1187" s="101" t="str">
        <f>IF($J1187="","",VLOOKUP($J1187,'Bảng tổng hợp'!$C$11:$Q$20000,3,0))</f>
        <v/>
      </c>
      <c r="M1187" s="114"/>
      <c r="N1187" s="102">
        <f t="shared" si="3"/>
        <v>0</v>
      </c>
      <c r="O1187" s="103"/>
      <c r="P1187" s="104" t="str">
        <f>IF($J1187="","",VLOOKUP($J1187,'Bảng tổng hợp'!$C$11:$M$20000,10,0))</f>
        <v/>
      </c>
      <c r="Q1187" s="105" t="str">
        <f>IF($J1187="","",VLOOKUP($J1187,'Bảng tổng hợp'!$C$11:$M$20000,11,0))</f>
        <v/>
      </c>
      <c r="R1187" s="106"/>
      <c r="S1187" s="106"/>
      <c r="T1187" s="106"/>
      <c r="U1187" s="106"/>
      <c r="V1187" s="106"/>
      <c r="W1187" s="106"/>
      <c r="X1187" s="106"/>
      <c r="Y1187" s="106"/>
      <c r="Z1187" s="106"/>
    </row>
    <row r="1188" ht="18.75" customHeight="1">
      <c r="A1188" s="106"/>
      <c r="B1188" s="111"/>
      <c r="C1188" s="112"/>
      <c r="D1188" s="112"/>
      <c r="E1188" s="99" t="str">
        <f t="shared" si="4"/>
        <v/>
      </c>
      <c r="F1188" s="99" t="str">
        <f t="shared" si="5"/>
        <v/>
      </c>
      <c r="G1188" s="99" t="str">
        <f t="shared" si="6"/>
        <v/>
      </c>
      <c r="H1188" s="113"/>
      <c r="I1188" s="113"/>
      <c r="J1188" s="106"/>
      <c r="K1188" s="99" t="str">
        <f>IF($J1188="","",VLOOKUP($J1188,'Bảng tổng hợp'!$C$11:$Q$20000,2,0))</f>
        <v/>
      </c>
      <c r="L1188" s="101" t="str">
        <f>IF($J1188="","",VLOOKUP($J1188,'Bảng tổng hợp'!$C$11:$Q$20000,3,0))</f>
        <v/>
      </c>
      <c r="M1188" s="114"/>
      <c r="N1188" s="102">
        <f t="shared" si="3"/>
        <v>0</v>
      </c>
      <c r="O1188" s="103"/>
      <c r="P1188" s="104" t="str">
        <f>IF($J1188="","",VLOOKUP($J1188,'Bảng tổng hợp'!$C$11:$M$20000,10,0))</f>
        <v/>
      </c>
      <c r="Q1188" s="105" t="str">
        <f>IF($J1188="","",VLOOKUP($J1188,'Bảng tổng hợp'!$C$11:$M$20000,11,0))</f>
        <v/>
      </c>
      <c r="R1188" s="106"/>
      <c r="S1188" s="106"/>
      <c r="T1188" s="106"/>
      <c r="U1188" s="106"/>
      <c r="V1188" s="106"/>
      <c r="W1188" s="106"/>
      <c r="X1188" s="106"/>
      <c r="Y1188" s="106"/>
      <c r="Z1188" s="106"/>
    </row>
    <row r="1189" ht="18.75" customHeight="1">
      <c r="A1189" s="106"/>
      <c r="B1189" s="111"/>
      <c r="C1189" s="112"/>
      <c r="D1189" s="112"/>
      <c r="E1189" s="99" t="str">
        <f t="shared" si="4"/>
        <v/>
      </c>
      <c r="F1189" s="99" t="str">
        <f t="shared" si="5"/>
        <v/>
      </c>
      <c r="G1189" s="99" t="str">
        <f t="shared" si="6"/>
        <v/>
      </c>
      <c r="H1189" s="113"/>
      <c r="I1189" s="113"/>
      <c r="J1189" s="106"/>
      <c r="K1189" s="99" t="str">
        <f>IF($J1189="","",VLOOKUP($J1189,'Bảng tổng hợp'!$C$11:$Q$20000,2,0))</f>
        <v/>
      </c>
      <c r="L1189" s="101" t="str">
        <f>IF($J1189="","",VLOOKUP($J1189,'Bảng tổng hợp'!$C$11:$Q$20000,3,0))</f>
        <v/>
      </c>
      <c r="M1189" s="114"/>
      <c r="N1189" s="102">
        <f t="shared" si="3"/>
        <v>0</v>
      </c>
      <c r="O1189" s="103"/>
      <c r="P1189" s="104" t="str">
        <f>IF($J1189="","",VLOOKUP($J1189,'Bảng tổng hợp'!$C$11:$M$20000,10,0))</f>
        <v/>
      </c>
      <c r="Q1189" s="105" t="str">
        <f>IF($J1189="","",VLOOKUP($J1189,'Bảng tổng hợp'!$C$11:$M$20000,11,0))</f>
        <v/>
      </c>
      <c r="R1189" s="106"/>
      <c r="S1189" s="106"/>
      <c r="T1189" s="106"/>
      <c r="U1189" s="106"/>
      <c r="V1189" s="106"/>
      <c r="W1189" s="106"/>
      <c r="X1189" s="106"/>
      <c r="Y1189" s="106"/>
      <c r="Z1189" s="106"/>
    </row>
    <row r="1190" ht="18.75" customHeight="1">
      <c r="A1190" s="106"/>
      <c r="B1190" s="111"/>
      <c r="C1190" s="112"/>
      <c r="D1190" s="112"/>
      <c r="E1190" s="99" t="str">
        <f t="shared" si="4"/>
        <v/>
      </c>
      <c r="F1190" s="99" t="str">
        <f t="shared" si="5"/>
        <v/>
      </c>
      <c r="G1190" s="99" t="str">
        <f t="shared" si="6"/>
        <v/>
      </c>
      <c r="H1190" s="113"/>
      <c r="I1190" s="113"/>
      <c r="J1190" s="106"/>
      <c r="K1190" s="99" t="str">
        <f>IF($J1190="","",VLOOKUP($J1190,'Bảng tổng hợp'!$C$11:$Q$20000,2,0))</f>
        <v/>
      </c>
      <c r="L1190" s="101" t="str">
        <f>IF($J1190="","",VLOOKUP($J1190,'Bảng tổng hợp'!$C$11:$Q$20000,3,0))</f>
        <v/>
      </c>
      <c r="M1190" s="114"/>
      <c r="N1190" s="102">
        <f t="shared" si="3"/>
        <v>0</v>
      </c>
      <c r="O1190" s="103"/>
      <c r="P1190" s="104" t="str">
        <f>IF($J1190="","",VLOOKUP($J1190,'Bảng tổng hợp'!$C$11:$M$20000,10,0))</f>
        <v/>
      </c>
      <c r="Q1190" s="105" t="str">
        <f>IF($J1190="","",VLOOKUP($J1190,'Bảng tổng hợp'!$C$11:$M$20000,11,0))</f>
        <v/>
      </c>
      <c r="R1190" s="106"/>
      <c r="S1190" s="106"/>
      <c r="T1190" s="106"/>
      <c r="U1190" s="106"/>
      <c r="V1190" s="106"/>
      <c r="W1190" s="106"/>
      <c r="X1190" s="106"/>
      <c r="Y1190" s="106"/>
      <c r="Z1190" s="106"/>
    </row>
    <row r="1191" ht="18.75" customHeight="1">
      <c r="A1191" s="106"/>
      <c r="B1191" s="111"/>
      <c r="C1191" s="112"/>
      <c r="D1191" s="112"/>
      <c r="E1191" s="99" t="str">
        <f t="shared" si="4"/>
        <v/>
      </c>
      <c r="F1191" s="99" t="str">
        <f t="shared" si="5"/>
        <v/>
      </c>
      <c r="G1191" s="99" t="str">
        <f t="shared" si="6"/>
        <v/>
      </c>
      <c r="H1191" s="113"/>
      <c r="I1191" s="113"/>
      <c r="J1191" s="106"/>
      <c r="K1191" s="99" t="str">
        <f>IF($J1191="","",VLOOKUP($J1191,'Bảng tổng hợp'!$C$11:$Q$20000,2,0))</f>
        <v/>
      </c>
      <c r="L1191" s="101" t="str">
        <f>IF($J1191="","",VLOOKUP($J1191,'Bảng tổng hợp'!$C$11:$Q$20000,3,0))</f>
        <v/>
      </c>
      <c r="M1191" s="114"/>
      <c r="N1191" s="102">
        <f t="shared" si="3"/>
        <v>0</v>
      </c>
      <c r="O1191" s="103"/>
      <c r="P1191" s="104" t="str">
        <f>IF($J1191="","",VLOOKUP($J1191,'Bảng tổng hợp'!$C$11:$M$20000,10,0))</f>
        <v/>
      </c>
      <c r="Q1191" s="105" t="str">
        <f>IF($J1191="","",VLOOKUP($J1191,'Bảng tổng hợp'!$C$11:$M$20000,11,0))</f>
        <v/>
      </c>
      <c r="R1191" s="106"/>
      <c r="S1191" s="106"/>
      <c r="T1191" s="106"/>
      <c r="U1191" s="106"/>
      <c r="V1191" s="106"/>
      <c r="W1191" s="106"/>
      <c r="X1191" s="106"/>
      <c r="Y1191" s="106"/>
      <c r="Z1191" s="106"/>
    </row>
    <row r="1192" ht="18.75" customHeight="1">
      <c r="A1192" s="106"/>
      <c r="B1192" s="111"/>
      <c r="C1192" s="112"/>
      <c r="D1192" s="112"/>
      <c r="E1192" s="99" t="str">
        <f t="shared" si="4"/>
        <v/>
      </c>
      <c r="F1192" s="99" t="str">
        <f t="shared" si="5"/>
        <v/>
      </c>
      <c r="G1192" s="99" t="str">
        <f t="shared" si="6"/>
        <v/>
      </c>
      <c r="H1192" s="113"/>
      <c r="I1192" s="113"/>
      <c r="J1192" s="106"/>
      <c r="K1192" s="99" t="str">
        <f>IF($J1192="","",VLOOKUP($J1192,'Bảng tổng hợp'!$C$11:$Q$20000,2,0))</f>
        <v/>
      </c>
      <c r="L1192" s="101" t="str">
        <f>IF($J1192="","",VLOOKUP($J1192,'Bảng tổng hợp'!$C$11:$Q$20000,3,0))</f>
        <v/>
      </c>
      <c r="M1192" s="114"/>
      <c r="N1192" s="102">
        <f t="shared" si="3"/>
        <v>0</v>
      </c>
      <c r="O1192" s="103"/>
      <c r="P1192" s="104" t="str">
        <f>IF($J1192="","",VLOOKUP($J1192,'Bảng tổng hợp'!$C$11:$M$20000,10,0))</f>
        <v/>
      </c>
      <c r="Q1192" s="105" t="str">
        <f>IF($J1192="","",VLOOKUP($J1192,'Bảng tổng hợp'!$C$11:$M$20000,11,0))</f>
        <v/>
      </c>
      <c r="R1192" s="106"/>
      <c r="S1192" s="106"/>
      <c r="T1192" s="106"/>
      <c r="U1192" s="106"/>
      <c r="V1192" s="106"/>
      <c r="W1192" s="106"/>
      <c r="X1192" s="106"/>
      <c r="Y1192" s="106"/>
      <c r="Z1192" s="106"/>
    </row>
    <row r="1193" ht="18.75" customHeight="1">
      <c r="A1193" s="106"/>
      <c r="B1193" s="111"/>
      <c r="C1193" s="112"/>
      <c r="D1193" s="112"/>
      <c r="E1193" s="99" t="str">
        <f t="shared" si="4"/>
        <v/>
      </c>
      <c r="F1193" s="99" t="str">
        <f t="shared" si="5"/>
        <v/>
      </c>
      <c r="G1193" s="99" t="str">
        <f t="shared" si="6"/>
        <v/>
      </c>
      <c r="H1193" s="113"/>
      <c r="I1193" s="113"/>
      <c r="J1193" s="106"/>
      <c r="K1193" s="99" t="str">
        <f>IF($J1193="","",VLOOKUP($J1193,'Bảng tổng hợp'!$C$11:$Q$20000,2,0))</f>
        <v/>
      </c>
      <c r="L1193" s="101" t="str">
        <f>IF($J1193="","",VLOOKUP($J1193,'Bảng tổng hợp'!$C$11:$Q$20000,3,0))</f>
        <v/>
      </c>
      <c r="M1193" s="114"/>
      <c r="N1193" s="102">
        <f t="shared" si="3"/>
        <v>0</v>
      </c>
      <c r="O1193" s="103"/>
      <c r="P1193" s="104" t="str">
        <f>IF($J1193="","",VLOOKUP($J1193,'Bảng tổng hợp'!$C$11:$M$20000,10,0))</f>
        <v/>
      </c>
      <c r="Q1193" s="105" t="str">
        <f>IF($J1193="","",VLOOKUP($J1193,'Bảng tổng hợp'!$C$11:$M$20000,11,0))</f>
        <v/>
      </c>
      <c r="R1193" s="106"/>
      <c r="S1193" s="106"/>
      <c r="T1193" s="106"/>
      <c r="U1193" s="106"/>
      <c r="V1193" s="106"/>
      <c r="W1193" s="106"/>
      <c r="X1193" s="106"/>
      <c r="Y1193" s="106"/>
      <c r="Z1193" s="106"/>
    </row>
    <row r="1194" ht="18.75" customHeight="1">
      <c r="A1194" s="106"/>
      <c r="B1194" s="111"/>
      <c r="C1194" s="112"/>
      <c r="D1194" s="112"/>
      <c r="E1194" s="99" t="str">
        <f t="shared" si="4"/>
        <v/>
      </c>
      <c r="F1194" s="99" t="str">
        <f t="shared" si="5"/>
        <v/>
      </c>
      <c r="G1194" s="99" t="str">
        <f t="shared" si="6"/>
        <v/>
      </c>
      <c r="H1194" s="113"/>
      <c r="I1194" s="113"/>
      <c r="J1194" s="106"/>
      <c r="K1194" s="99" t="str">
        <f>IF($J1194="","",VLOOKUP($J1194,'Bảng tổng hợp'!$C$11:$Q$20000,2,0))</f>
        <v/>
      </c>
      <c r="L1194" s="101" t="str">
        <f>IF($J1194="","",VLOOKUP($J1194,'Bảng tổng hợp'!$C$11:$Q$20000,3,0))</f>
        <v/>
      </c>
      <c r="M1194" s="114"/>
      <c r="N1194" s="102">
        <f t="shared" si="3"/>
        <v>0</v>
      </c>
      <c r="O1194" s="103"/>
      <c r="P1194" s="104" t="str">
        <f>IF($J1194="","",VLOOKUP($J1194,'Bảng tổng hợp'!$C$11:$M$20000,10,0))</f>
        <v/>
      </c>
      <c r="Q1194" s="105" t="str">
        <f>IF($J1194="","",VLOOKUP($J1194,'Bảng tổng hợp'!$C$11:$M$20000,11,0))</f>
        <v/>
      </c>
      <c r="R1194" s="106"/>
      <c r="S1194" s="106"/>
      <c r="T1194" s="106"/>
      <c r="U1194" s="106"/>
      <c r="V1194" s="106"/>
      <c r="W1194" s="106"/>
      <c r="X1194" s="106"/>
      <c r="Y1194" s="106"/>
      <c r="Z1194" s="106"/>
    </row>
    <row r="1195" ht="18.75" customHeight="1">
      <c r="A1195" s="106"/>
      <c r="B1195" s="111"/>
      <c r="C1195" s="112"/>
      <c r="D1195" s="112"/>
      <c r="E1195" s="99" t="str">
        <f t="shared" si="4"/>
        <v/>
      </c>
      <c r="F1195" s="99" t="str">
        <f t="shared" si="5"/>
        <v/>
      </c>
      <c r="G1195" s="99" t="str">
        <f t="shared" si="6"/>
        <v/>
      </c>
      <c r="H1195" s="113"/>
      <c r="I1195" s="113"/>
      <c r="J1195" s="106"/>
      <c r="K1195" s="99" t="str">
        <f>IF($J1195="","",VLOOKUP($J1195,'Bảng tổng hợp'!$C$11:$Q$20000,2,0))</f>
        <v/>
      </c>
      <c r="L1195" s="101" t="str">
        <f>IF($J1195="","",VLOOKUP($J1195,'Bảng tổng hợp'!$C$11:$Q$20000,3,0))</f>
        <v/>
      </c>
      <c r="M1195" s="114"/>
      <c r="N1195" s="102">
        <f t="shared" si="3"/>
        <v>0</v>
      </c>
      <c r="O1195" s="103"/>
      <c r="P1195" s="104" t="str">
        <f>IF($J1195="","",VLOOKUP($J1195,'Bảng tổng hợp'!$C$11:$M$20000,10,0))</f>
        <v/>
      </c>
      <c r="Q1195" s="105" t="str">
        <f>IF($J1195="","",VLOOKUP($J1195,'Bảng tổng hợp'!$C$11:$M$20000,11,0))</f>
        <v/>
      </c>
      <c r="R1195" s="106"/>
      <c r="S1195" s="106"/>
      <c r="T1195" s="106"/>
      <c r="U1195" s="106"/>
      <c r="V1195" s="106"/>
      <c r="W1195" s="106"/>
      <c r="X1195" s="106"/>
      <c r="Y1195" s="106"/>
      <c r="Z1195" s="106"/>
    </row>
    <row r="1196" ht="18.75" customHeight="1">
      <c r="A1196" s="106"/>
      <c r="B1196" s="111"/>
      <c r="C1196" s="112"/>
      <c r="D1196" s="112"/>
      <c r="E1196" s="99" t="str">
        <f t="shared" si="4"/>
        <v/>
      </c>
      <c r="F1196" s="99" t="str">
        <f t="shared" si="5"/>
        <v/>
      </c>
      <c r="G1196" s="99" t="str">
        <f t="shared" si="6"/>
        <v/>
      </c>
      <c r="H1196" s="113"/>
      <c r="I1196" s="113"/>
      <c r="J1196" s="106"/>
      <c r="K1196" s="99" t="str">
        <f>IF($J1196="","",VLOOKUP($J1196,'Bảng tổng hợp'!$C$11:$Q$20000,2,0))</f>
        <v/>
      </c>
      <c r="L1196" s="101" t="str">
        <f>IF($J1196="","",VLOOKUP($J1196,'Bảng tổng hợp'!$C$11:$Q$20000,3,0))</f>
        <v/>
      </c>
      <c r="M1196" s="114"/>
      <c r="N1196" s="102">
        <f t="shared" si="3"/>
        <v>0</v>
      </c>
      <c r="O1196" s="103"/>
      <c r="P1196" s="104" t="str">
        <f>IF($J1196="","",VLOOKUP($J1196,'Bảng tổng hợp'!$C$11:$M$20000,10,0))</f>
        <v/>
      </c>
      <c r="Q1196" s="105" t="str">
        <f>IF($J1196="","",VLOOKUP($J1196,'Bảng tổng hợp'!$C$11:$M$20000,11,0))</f>
        <v/>
      </c>
      <c r="R1196" s="106"/>
      <c r="S1196" s="106"/>
      <c r="T1196" s="106"/>
      <c r="U1196" s="106"/>
      <c r="V1196" s="106"/>
      <c r="W1196" s="106"/>
      <c r="X1196" s="106"/>
      <c r="Y1196" s="106"/>
      <c r="Z1196" s="106"/>
    </row>
    <row r="1197" ht="18.75" customHeight="1">
      <c r="A1197" s="106"/>
      <c r="B1197" s="111"/>
      <c r="C1197" s="112"/>
      <c r="D1197" s="112"/>
      <c r="E1197" s="99" t="str">
        <f t="shared" si="4"/>
        <v/>
      </c>
      <c r="F1197" s="99" t="str">
        <f t="shared" si="5"/>
        <v/>
      </c>
      <c r="G1197" s="99" t="str">
        <f t="shared" si="6"/>
        <v/>
      </c>
      <c r="H1197" s="113"/>
      <c r="I1197" s="113"/>
      <c r="J1197" s="106"/>
      <c r="K1197" s="99" t="str">
        <f>IF($J1197="","",VLOOKUP($J1197,'Bảng tổng hợp'!$C$11:$Q$20000,2,0))</f>
        <v/>
      </c>
      <c r="L1197" s="101" t="str">
        <f>IF($J1197="","",VLOOKUP($J1197,'Bảng tổng hợp'!$C$11:$Q$20000,3,0))</f>
        <v/>
      </c>
      <c r="M1197" s="114"/>
      <c r="N1197" s="102">
        <f t="shared" si="3"/>
        <v>0</v>
      </c>
      <c r="O1197" s="103"/>
      <c r="P1197" s="104" t="str">
        <f>IF($J1197="","",VLOOKUP($J1197,'Bảng tổng hợp'!$C$11:$M$20000,10,0))</f>
        <v/>
      </c>
      <c r="Q1197" s="105" t="str">
        <f>IF($J1197="","",VLOOKUP($J1197,'Bảng tổng hợp'!$C$11:$M$20000,11,0))</f>
        <v/>
      </c>
      <c r="R1197" s="106"/>
      <c r="S1197" s="106"/>
      <c r="T1197" s="106"/>
      <c r="U1197" s="106"/>
      <c r="V1197" s="106"/>
      <c r="W1197" s="106"/>
      <c r="X1197" s="106"/>
      <c r="Y1197" s="106"/>
      <c r="Z1197" s="106"/>
    </row>
    <row r="1198" ht="18.75" customHeight="1">
      <c r="A1198" s="106"/>
      <c r="B1198" s="111"/>
      <c r="C1198" s="112"/>
      <c r="D1198" s="112"/>
      <c r="E1198" s="99" t="str">
        <f t="shared" si="4"/>
        <v/>
      </c>
      <c r="F1198" s="99" t="str">
        <f t="shared" si="5"/>
        <v/>
      </c>
      <c r="G1198" s="99" t="str">
        <f t="shared" si="6"/>
        <v/>
      </c>
      <c r="H1198" s="113"/>
      <c r="I1198" s="113"/>
      <c r="J1198" s="106"/>
      <c r="K1198" s="99" t="str">
        <f>IF($J1198="","",VLOOKUP($J1198,'Bảng tổng hợp'!$C$11:$Q$20000,2,0))</f>
        <v/>
      </c>
      <c r="L1198" s="101" t="str">
        <f>IF($J1198="","",VLOOKUP($J1198,'Bảng tổng hợp'!$C$11:$Q$20000,3,0))</f>
        <v/>
      </c>
      <c r="M1198" s="114"/>
      <c r="N1198" s="102">
        <f t="shared" si="3"/>
        <v>0</v>
      </c>
      <c r="O1198" s="103"/>
      <c r="P1198" s="104" t="str">
        <f>IF($J1198="","",VLOOKUP($J1198,'Bảng tổng hợp'!$C$11:$M$20000,10,0))</f>
        <v/>
      </c>
      <c r="Q1198" s="105" t="str">
        <f>IF($J1198="","",VLOOKUP($J1198,'Bảng tổng hợp'!$C$11:$M$20000,11,0))</f>
        <v/>
      </c>
      <c r="R1198" s="106"/>
      <c r="S1198" s="106"/>
      <c r="T1198" s="106"/>
      <c r="U1198" s="106"/>
      <c r="V1198" s="106"/>
      <c r="W1198" s="106"/>
      <c r="X1198" s="106"/>
      <c r="Y1198" s="106"/>
      <c r="Z1198" s="106"/>
    </row>
    <row r="1199" ht="18.75" customHeight="1">
      <c r="A1199" s="106"/>
      <c r="B1199" s="111"/>
      <c r="C1199" s="112"/>
      <c r="D1199" s="112"/>
      <c r="E1199" s="99" t="str">
        <f t="shared" si="4"/>
        <v/>
      </c>
      <c r="F1199" s="99" t="str">
        <f t="shared" si="5"/>
        <v/>
      </c>
      <c r="G1199" s="99" t="str">
        <f t="shared" si="6"/>
        <v/>
      </c>
      <c r="H1199" s="113"/>
      <c r="I1199" s="113"/>
      <c r="J1199" s="106"/>
      <c r="K1199" s="99" t="str">
        <f>IF($J1199="","",VLOOKUP($J1199,'Bảng tổng hợp'!$C$11:$Q$20000,2,0))</f>
        <v/>
      </c>
      <c r="L1199" s="101" t="str">
        <f>IF($J1199="","",VLOOKUP($J1199,'Bảng tổng hợp'!$C$11:$Q$20000,3,0))</f>
        <v/>
      </c>
      <c r="M1199" s="114"/>
      <c r="N1199" s="102">
        <f t="shared" si="3"/>
        <v>0</v>
      </c>
      <c r="O1199" s="103"/>
      <c r="P1199" s="104" t="str">
        <f>IF($J1199="","",VLOOKUP($J1199,'Bảng tổng hợp'!$C$11:$M$20000,10,0))</f>
        <v/>
      </c>
      <c r="Q1199" s="105" t="str">
        <f>IF($J1199="","",VLOOKUP($J1199,'Bảng tổng hợp'!$C$11:$M$20000,11,0))</f>
        <v/>
      </c>
      <c r="R1199" s="106"/>
      <c r="S1199" s="106"/>
      <c r="T1199" s="106"/>
      <c r="U1199" s="106"/>
      <c r="V1199" s="106"/>
      <c r="W1199" s="106"/>
      <c r="X1199" s="106"/>
      <c r="Y1199" s="106"/>
      <c r="Z1199" s="106"/>
    </row>
    <row r="1200" ht="18.75" customHeight="1">
      <c r="A1200" s="106"/>
      <c r="B1200" s="111"/>
      <c r="C1200" s="112"/>
      <c r="D1200" s="112"/>
      <c r="E1200" s="99" t="str">
        <f t="shared" si="4"/>
        <v/>
      </c>
      <c r="F1200" s="99" t="str">
        <f t="shared" si="5"/>
        <v/>
      </c>
      <c r="G1200" s="99" t="str">
        <f t="shared" si="6"/>
        <v/>
      </c>
      <c r="H1200" s="113"/>
      <c r="I1200" s="113"/>
      <c r="J1200" s="106"/>
      <c r="K1200" s="99" t="str">
        <f>IF($J1200="","",VLOOKUP($J1200,'Bảng tổng hợp'!$C$11:$Q$20000,2,0))</f>
        <v/>
      </c>
      <c r="L1200" s="101" t="str">
        <f>IF($J1200="","",VLOOKUP($J1200,'Bảng tổng hợp'!$C$11:$Q$20000,3,0))</f>
        <v/>
      </c>
      <c r="M1200" s="114"/>
      <c r="N1200" s="102">
        <f t="shared" si="3"/>
        <v>0</v>
      </c>
      <c r="O1200" s="103"/>
      <c r="P1200" s="104" t="str">
        <f>IF($J1200="","",VLOOKUP($J1200,'Bảng tổng hợp'!$C$11:$M$20000,10,0))</f>
        <v/>
      </c>
      <c r="Q1200" s="105" t="str">
        <f>IF($J1200="","",VLOOKUP($J1200,'Bảng tổng hợp'!$C$11:$M$20000,11,0))</f>
        <v/>
      </c>
      <c r="R1200" s="106"/>
      <c r="S1200" s="106"/>
      <c r="T1200" s="106"/>
      <c r="U1200" s="106"/>
      <c r="V1200" s="106"/>
      <c r="W1200" s="106"/>
      <c r="X1200" s="106"/>
      <c r="Y1200" s="106"/>
      <c r="Z1200" s="106"/>
    </row>
    <row r="1201" ht="18.75" customHeight="1">
      <c r="A1201" s="106"/>
      <c r="B1201" s="111"/>
      <c r="C1201" s="112"/>
      <c r="D1201" s="112"/>
      <c r="E1201" s="99" t="str">
        <f t="shared" si="4"/>
        <v/>
      </c>
      <c r="F1201" s="99" t="str">
        <f t="shared" si="5"/>
        <v/>
      </c>
      <c r="G1201" s="99" t="str">
        <f t="shared" si="6"/>
        <v/>
      </c>
      <c r="H1201" s="113"/>
      <c r="I1201" s="113"/>
      <c r="J1201" s="106"/>
      <c r="K1201" s="99" t="str">
        <f>IF($J1201="","",VLOOKUP($J1201,'Bảng tổng hợp'!$C$11:$Q$20000,2,0))</f>
        <v/>
      </c>
      <c r="L1201" s="101" t="str">
        <f>IF($J1201="","",VLOOKUP($J1201,'Bảng tổng hợp'!$C$11:$Q$20000,3,0))</f>
        <v/>
      </c>
      <c r="M1201" s="114"/>
      <c r="N1201" s="102">
        <f t="shared" si="3"/>
        <v>0</v>
      </c>
      <c r="O1201" s="103"/>
      <c r="P1201" s="104" t="str">
        <f>IF($J1201="","",VLOOKUP($J1201,'Bảng tổng hợp'!$C$11:$M$20000,10,0))</f>
        <v/>
      </c>
      <c r="Q1201" s="105" t="str">
        <f>IF($J1201="","",VLOOKUP($J1201,'Bảng tổng hợp'!$C$11:$M$20000,11,0))</f>
        <v/>
      </c>
      <c r="R1201" s="106"/>
      <c r="S1201" s="106"/>
      <c r="T1201" s="106"/>
      <c r="U1201" s="106"/>
      <c r="V1201" s="106"/>
      <c r="W1201" s="106"/>
      <c r="X1201" s="106"/>
      <c r="Y1201" s="106"/>
      <c r="Z1201" s="106"/>
    </row>
    <row r="1202" ht="18.75" customHeight="1">
      <c r="A1202" s="106"/>
      <c r="B1202" s="111"/>
      <c r="C1202" s="112"/>
      <c r="D1202" s="112"/>
      <c r="E1202" s="99" t="str">
        <f t="shared" si="4"/>
        <v/>
      </c>
      <c r="F1202" s="99" t="str">
        <f t="shared" si="5"/>
        <v/>
      </c>
      <c r="G1202" s="99" t="str">
        <f t="shared" si="6"/>
        <v/>
      </c>
      <c r="H1202" s="113"/>
      <c r="I1202" s="113"/>
      <c r="J1202" s="106"/>
      <c r="K1202" s="99" t="str">
        <f>IF($J1202="","",VLOOKUP($J1202,'Bảng tổng hợp'!$C$11:$Q$20000,2,0))</f>
        <v/>
      </c>
      <c r="L1202" s="101" t="str">
        <f>IF($J1202="","",VLOOKUP($J1202,'Bảng tổng hợp'!$C$11:$Q$20000,3,0))</f>
        <v/>
      </c>
      <c r="M1202" s="114"/>
      <c r="N1202" s="102">
        <f t="shared" si="3"/>
        <v>0</v>
      </c>
      <c r="O1202" s="103"/>
      <c r="P1202" s="104" t="str">
        <f>IF($J1202="","",VLOOKUP($J1202,'Bảng tổng hợp'!$C$11:$M$20000,10,0))</f>
        <v/>
      </c>
      <c r="Q1202" s="105" t="str">
        <f>IF($J1202="","",VLOOKUP($J1202,'Bảng tổng hợp'!$C$11:$M$20000,11,0))</f>
        <v/>
      </c>
      <c r="R1202" s="106"/>
      <c r="S1202" s="106"/>
      <c r="T1202" s="106"/>
      <c r="U1202" s="106"/>
      <c r="V1202" s="106"/>
      <c r="W1202" s="106"/>
      <c r="X1202" s="106"/>
      <c r="Y1202" s="106"/>
      <c r="Z1202" s="106"/>
    </row>
    <row r="1203" ht="18.75" customHeight="1">
      <c r="A1203" s="106"/>
      <c r="B1203" s="111"/>
      <c r="C1203" s="112"/>
      <c r="D1203" s="112"/>
      <c r="E1203" s="99" t="str">
        <f t="shared" si="4"/>
        <v/>
      </c>
      <c r="F1203" s="99" t="str">
        <f t="shared" si="5"/>
        <v/>
      </c>
      <c r="G1203" s="99" t="str">
        <f t="shared" si="6"/>
        <v/>
      </c>
      <c r="H1203" s="113"/>
      <c r="I1203" s="113"/>
      <c r="J1203" s="106"/>
      <c r="K1203" s="99" t="str">
        <f>IF($J1203="","",VLOOKUP($J1203,'Bảng tổng hợp'!$C$11:$Q$20000,2,0))</f>
        <v/>
      </c>
      <c r="L1203" s="101" t="str">
        <f>IF($J1203="","",VLOOKUP($J1203,'Bảng tổng hợp'!$C$11:$Q$20000,3,0))</f>
        <v/>
      </c>
      <c r="M1203" s="114"/>
      <c r="N1203" s="102">
        <f t="shared" si="3"/>
        <v>0</v>
      </c>
      <c r="O1203" s="103"/>
      <c r="P1203" s="104" t="str">
        <f>IF($J1203="","",VLOOKUP($J1203,'Bảng tổng hợp'!$C$11:$M$20000,10,0))</f>
        <v/>
      </c>
      <c r="Q1203" s="105" t="str">
        <f>IF($J1203="","",VLOOKUP($J1203,'Bảng tổng hợp'!$C$11:$M$20000,11,0))</f>
        <v/>
      </c>
      <c r="R1203" s="106"/>
      <c r="S1203" s="106"/>
      <c r="T1203" s="106"/>
      <c r="U1203" s="106"/>
      <c r="V1203" s="106"/>
      <c r="W1203" s="106"/>
      <c r="X1203" s="106"/>
      <c r="Y1203" s="106"/>
      <c r="Z1203" s="106"/>
    </row>
    <row r="1204" ht="18.75" customHeight="1">
      <c r="A1204" s="106"/>
      <c r="B1204" s="111"/>
      <c r="C1204" s="112"/>
      <c r="D1204" s="112"/>
      <c r="E1204" s="99" t="str">
        <f t="shared" si="4"/>
        <v/>
      </c>
      <c r="F1204" s="99" t="str">
        <f t="shared" si="5"/>
        <v/>
      </c>
      <c r="G1204" s="99" t="str">
        <f t="shared" si="6"/>
        <v/>
      </c>
      <c r="H1204" s="113"/>
      <c r="I1204" s="113"/>
      <c r="J1204" s="106"/>
      <c r="K1204" s="99" t="str">
        <f>IF($J1204="","",VLOOKUP($J1204,'Bảng tổng hợp'!$C$11:$Q$20000,2,0))</f>
        <v/>
      </c>
      <c r="L1204" s="101" t="str">
        <f>IF($J1204="","",VLOOKUP($J1204,'Bảng tổng hợp'!$C$11:$Q$20000,3,0))</f>
        <v/>
      </c>
      <c r="M1204" s="114"/>
      <c r="N1204" s="102">
        <f t="shared" si="3"/>
        <v>0</v>
      </c>
      <c r="O1204" s="103"/>
      <c r="P1204" s="104" t="str">
        <f>IF($J1204="","",VLOOKUP($J1204,'Bảng tổng hợp'!$C$11:$M$20000,10,0))</f>
        <v/>
      </c>
      <c r="Q1204" s="105" t="str">
        <f>IF($J1204="","",VLOOKUP($J1204,'Bảng tổng hợp'!$C$11:$M$20000,11,0))</f>
        <v/>
      </c>
      <c r="R1204" s="106"/>
      <c r="S1204" s="106"/>
      <c r="T1204" s="106"/>
      <c r="U1204" s="106"/>
      <c r="V1204" s="106"/>
      <c r="W1204" s="106"/>
      <c r="X1204" s="106"/>
      <c r="Y1204" s="106"/>
      <c r="Z1204" s="106"/>
    </row>
    <row r="1205" ht="18.75" customHeight="1">
      <c r="A1205" s="106"/>
      <c r="B1205" s="111"/>
      <c r="C1205" s="112"/>
      <c r="D1205" s="112"/>
      <c r="E1205" s="99" t="str">
        <f t="shared" si="4"/>
        <v/>
      </c>
      <c r="F1205" s="99" t="str">
        <f t="shared" si="5"/>
        <v/>
      </c>
      <c r="G1205" s="99" t="str">
        <f t="shared" si="6"/>
        <v/>
      </c>
      <c r="H1205" s="113"/>
      <c r="I1205" s="113"/>
      <c r="J1205" s="106"/>
      <c r="K1205" s="99" t="str">
        <f>IF($J1205="","",VLOOKUP($J1205,'Bảng tổng hợp'!$C$11:$Q$20000,2,0))</f>
        <v/>
      </c>
      <c r="L1205" s="101" t="str">
        <f>IF($J1205="","",VLOOKUP($J1205,'Bảng tổng hợp'!$C$11:$Q$20000,3,0))</f>
        <v/>
      </c>
      <c r="M1205" s="114"/>
      <c r="N1205" s="102">
        <f t="shared" si="3"/>
        <v>0</v>
      </c>
      <c r="O1205" s="103"/>
      <c r="P1205" s="104" t="str">
        <f>IF($J1205="","",VLOOKUP($J1205,'Bảng tổng hợp'!$C$11:$M$20000,10,0))</f>
        <v/>
      </c>
      <c r="Q1205" s="105" t="str">
        <f>IF($J1205="","",VLOOKUP($J1205,'Bảng tổng hợp'!$C$11:$M$20000,11,0))</f>
        <v/>
      </c>
      <c r="R1205" s="106"/>
      <c r="S1205" s="106"/>
      <c r="T1205" s="106"/>
      <c r="U1205" s="106"/>
      <c r="V1205" s="106"/>
      <c r="W1205" s="106"/>
      <c r="X1205" s="106"/>
      <c r="Y1205" s="106"/>
      <c r="Z1205" s="106"/>
    </row>
    <row r="1206" ht="18.75" customHeight="1">
      <c r="A1206" s="106"/>
      <c r="B1206" s="111"/>
      <c r="C1206" s="112"/>
      <c r="D1206" s="112"/>
      <c r="E1206" s="99" t="str">
        <f t="shared" si="4"/>
        <v/>
      </c>
      <c r="F1206" s="99" t="str">
        <f t="shared" si="5"/>
        <v/>
      </c>
      <c r="G1206" s="99" t="str">
        <f t="shared" si="6"/>
        <v/>
      </c>
      <c r="H1206" s="113"/>
      <c r="I1206" s="113"/>
      <c r="J1206" s="106"/>
      <c r="K1206" s="99" t="str">
        <f>IF($J1206="","",VLOOKUP($J1206,'Bảng tổng hợp'!$C$11:$Q$20000,2,0))</f>
        <v/>
      </c>
      <c r="L1206" s="101" t="str">
        <f>IF($J1206="","",VLOOKUP($J1206,'Bảng tổng hợp'!$C$11:$Q$20000,3,0))</f>
        <v/>
      </c>
      <c r="M1206" s="114"/>
      <c r="N1206" s="102">
        <f t="shared" si="3"/>
        <v>0</v>
      </c>
      <c r="O1206" s="103"/>
      <c r="P1206" s="104" t="str">
        <f>IF($J1206="","",VLOOKUP($J1206,'Bảng tổng hợp'!$C$11:$M$20000,10,0))</f>
        <v/>
      </c>
      <c r="Q1206" s="105" t="str">
        <f>IF($J1206="","",VLOOKUP($J1206,'Bảng tổng hợp'!$C$11:$M$20000,11,0))</f>
        <v/>
      </c>
      <c r="R1206" s="106"/>
      <c r="S1206" s="106"/>
      <c r="T1206" s="106"/>
      <c r="U1206" s="106"/>
      <c r="V1206" s="106"/>
      <c r="W1206" s="106"/>
      <c r="X1206" s="106"/>
      <c r="Y1206" s="106"/>
      <c r="Z1206" s="106"/>
    </row>
    <row r="1207" ht="18.75" customHeight="1">
      <c r="A1207" s="106"/>
      <c r="B1207" s="111"/>
      <c r="C1207" s="112"/>
      <c r="D1207" s="112"/>
      <c r="E1207" s="99" t="str">
        <f t="shared" si="4"/>
        <v/>
      </c>
      <c r="F1207" s="99" t="str">
        <f t="shared" si="5"/>
        <v/>
      </c>
      <c r="G1207" s="99" t="str">
        <f t="shared" si="6"/>
        <v/>
      </c>
      <c r="H1207" s="113"/>
      <c r="I1207" s="113"/>
      <c r="J1207" s="106"/>
      <c r="K1207" s="99" t="str">
        <f>IF($J1207="","",VLOOKUP($J1207,'Bảng tổng hợp'!$C$11:$Q$20000,2,0))</f>
        <v/>
      </c>
      <c r="L1207" s="101" t="str">
        <f>IF($J1207="","",VLOOKUP($J1207,'Bảng tổng hợp'!$C$11:$Q$20000,3,0))</f>
        <v/>
      </c>
      <c r="M1207" s="114"/>
      <c r="N1207" s="102">
        <f t="shared" si="3"/>
        <v>0</v>
      </c>
      <c r="O1207" s="103"/>
      <c r="P1207" s="104" t="str">
        <f>IF($J1207="","",VLOOKUP($J1207,'Bảng tổng hợp'!$C$11:$M$20000,10,0))</f>
        <v/>
      </c>
      <c r="Q1207" s="105" t="str">
        <f>IF($J1207="","",VLOOKUP($J1207,'Bảng tổng hợp'!$C$11:$M$20000,11,0))</f>
        <v/>
      </c>
      <c r="R1207" s="106"/>
      <c r="S1207" s="106"/>
      <c r="T1207" s="106"/>
      <c r="U1207" s="106"/>
      <c r="V1207" s="106"/>
      <c r="W1207" s="106"/>
      <c r="X1207" s="106"/>
      <c r="Y1207" s="106"/>
      <c r="Z1207" s="106"/>
    </row>
    <row r="1208" ht="18.75" customHeight="1">
      <c r="A1208" s="106"/>
      <c r="B1208" s="111"/>
      <c r="C1208" s="112"/>
      <c r="D1208" s="112"/>
      <c r="E1208" s="99" t="str">
        <f t="shared" si="4"/>
        <v/>
      </c>
      <c r="F1208" s="99" t="str">
        <f t="shared" si="5"/>
        <v/>
      </c>
      <c r="G1208" s="99" t="str">
        <f t="shared" si="6"/>
        <v/>
      </c>
      <c r="H1208" s="113"/>
      <c r="I1208" s="113"/>
      <c r="J1208" s="106"/>
      <c r="K1208" s="99" t="str">
        <f>IF($J1208="","",VLOOKUP($J1208,'Bảng tổng hợp'!$C$11:$Q$20000,2,0))</f>
        <v/>
      </c>
      <c r="L1208" s="101" t="str">
        <f>IF($J1208="","",VLOOKUP($J1208,'Bảng tổng hợp'!$C$11:$Q$20000,3,0))</f>
        <v/>
      </c>
      <c r="M1208" s="114"/>
      <c r="N1208" s="102">
        <f t="shared" si="3"/>
        <v>0</v>
      </c>
      <c r="O1208" s="103"/>
      <c r="P1208" s="104" t="str">
        <f>IF($J1208="","",VLOOKUP($J1208,'Bảng tổng hợp'!$C$11:$M$20000,10,0))</f>
        <v/>
      </c>
      <c r="Q1208" s="105" t="str">
        <f>IF($J1208="","",VLOOKUP($J1208,'Bảng tổng hợp'!$C$11:$M$20000,11,0))</f>
        <v/>
      </c>
      <c r="R1208" s="106"/>
      <c r="S1208" s="106"/>
      <c r="T1208" s="106"/>
      <c r="U1208" s="106"/>
      <c r="V1208" s="106"/>
      <c r="W1208" s="106"/>
      <c r="X1208" s="106"/>
      <c r="Y1208" s="106"/>
      <c r="Z1208" s="106"/>
    </row>
    <row r="1209" ht="18.75" customHeight="1">
      <c r="A1209" s="106"/>
      <c r="B1209" s="111"/>
      <c r="C1209" s="112"/>
      <c r="D1209" s="112"/>
      <c r="E1209" s="99" t="str">
        <f t="shared" si="4"/>
        <v/>
      </c>
      <c r="F1209" s="99" t="str">
        <f t="shared" si="5"/>
        <v/>
      </c>
      <c r="G1209" s="99" t="str">
        <f t="shared" si="6"/>
        <v/>
      </c>
      <c r="H1209" s="113"/>
      <c r="I1209" s="113"/>
      <c r="J1209" s="106"/>
      <c r="K1209" s="99" t="str">
        <f>IF($J1209="","",VLOOKUP($J1209,'Bảng tổng hợp'!$C$11:$Q$20000,2,0))</f>
        <v/>
      </c>
      <c r="L1209" s="101" t="str">
        <f>IF($J1209="","",VLOOKUP($J1209,'Bảng tổng hợp'!$C$11:$Q$20000,3,0))</f>
        <v/>
      </c>
      <c r="M1209" s="114"/>
      <c r="N1209" s="102">
        <f t="shared" si="3"/>
        <v>0</v>
      </c>
      <c r="O1209" s="103"/>
      <c r="P1209" s="104" t="str">
        <f>IF($J1209="","",VLOOKUP($J1209,'Bảng tổng hợp'!$C$11:$M$20000,10,0))</f>
        <v/>
      </c>
      <c r="Q1209" s="105" t="str">
        <f>IF($J1209="","",VLOOKUP($J1209,'Bảng tổng hợp'!$C$11:$M$20000,11,0))</f>
        <v/>
      </c>
      <c r="R1209" s="106"/>
      <c r="S1209" s="106"/>
      <c r="T1209" s="106"/>
      <c r="U1209" s="106"/>
      <c r="V1209" s="106"/>
      <c r="W1209" s="106"/>
      <c r="X1209" s="106"/>
      <c r="Y1209" s="106"/>
      <c r="Z1209" s="106"/>
    </row>
    <row r="1210" ht="18.75" customHeight="1">
      <c r="A1210" s="106"/>
      <c r="B1210" s="111"/>
      <c r="C1210" s="112"/>
      <c r="D1210" s="112"/>
      <c r="E1210" s="99" t="str">
        <f t="shared" si="4"/>
        <v/>
      </c>
      <c r="F1210" s="99" t="str">
        <f t="shared" si="5"/>
        <v/>
      </c>
      <c r="G1210" s="99" t="str">
        <f t="shared" si="6"/>
        <v/>
      </c>
      <c r="H1210" s="113"/>
      <c r="I1210" s="113"/>
      <c r="J1210" s="106"/>
      <c r="K1210" s="99" t="str">
        <f>IF($J1210="","",VLOOKUP($J1210,'Bảng tổng hợp'!$C$11:$Q$20000,2,0))</f>
        <v/>
      </c>
      <c r="L1210" s="101" t="str">
        <f>IF($J1210="","",VLOOKUP($J1210,'Bảng tổng hợp'!$C$11:$Q$20000,3,0))</f>
        <v/>
      </c>
      <c r="M1210" s="114"/>
      <c r="N1210" s="102">
        <f t="shared" si="3"/>
        <v>0</v>
      </c>
      <c r="O1210" s="103"/>
      <c r="P1210" s="104" t="str">
        <f>IF($J1210="","",VLOOKUP($J1210,'Bảng tổng hợp'!$C$11:$M$20000,10,0))</f>
        <v/>
      </c>
      <c r="Q1210" s="105" t="str">
        <f>IF($J1210="","",VLOOKUP($J1210,'Bảng tổng hợp'!$C$11:$M$20000,11,0))</f>
        <v/>
      </c>
      <c r="R1210" s="106"/>
      <c r="S1210" s="106"/>
      <c r="T1210" s="106"/>
      <c r="U1210" s="106"/>
      <c r="V1210" s="106"/>
      <c r="W1210" s="106"/>
      <c r="X1210" s="106"/>
      <c r="Y1210" s="106"/>
      <c r="Z1210" s="106"/>
    </row>
    <row r="1211" ht="18.75" customHeight="1">
      <c r="A1211" s="106"/>
      <c r="B1211" s="111"/>
      <c r="C1211" s="112"/>
      <c r="D1211" s="112"/>
      <c r="E1211" s="99" t="str">
        <f t="shared" si="4"/>
        <v/>
      </c>
      <c r="F1211" s="99" t="str">
        <f t="shared" si="5"/>
        <v/>
      </c>
      <c r="G1211" s="99" t="str">
        <f t="shared" si="6"/>
        <v/>
      </c>
      <c r="H1211" s="113"/>
      <c r="I1211" s="113"/>
      <c r="J1211" s="106"/>
      <c r="K1211" s="99" t="str">
        <f>IF($J1211="","",VLOOKUP($J1211,'Bảng tổng hợp'!$C$11:$Q$20000,2,0))</f>
        <v/>
      </c>
      <c r="L1211" s="101" t="str">
        <f>IF($J1211="","",VLOOKUP($J1211,'Bảng tổng hợp'!$C$11:$Q$20000,3,0))</f>
        <v/>
      </c>
      <c r="M1211" s="114"/>
      <c r="N1211" s="102">
        <f t="shared" si="3"/>
        <v>0</v>
      </c>
      <c r="O1211" s="103"/>
      <c r="P1211" s="104" t="str">
        <f>IF($J1211="","",VLOOKUP($J1211,'Bảng tổng hợp'!$C$11:$M$20000,10,0))</f>
        <v/>
      </c>
      <c r="Q1211" s="105" t="str">
        <f>IF($J1211="","",VLOOKUP($J1211,'Bảng tổng hợp'!$C$11:$M$20000,11,0))</f>
        <v/>
      </c>
      <c r="R1211" s="106"/>
      <c r="S1211" s="106"/>
      <c r="T1211" s="106"/>
      <c r="U1211" s="106"/>
      <c r="V1211" s="106"/>
      <c r="W1211" s="106"/>
      <c r="X1211" s="106"/>
      <c r="Y1211" s="106"/>
      <c r="Z1211" s="106"/>
    </row>
  </sheetData>
  <mergeCells count="16">
    <mergeCell ref="J7:J9"/>
    <mergeCell ref="K7:K9"/>
    <mergeCell ref="L7:L9"/>
    <mergeCell ref="M7:O7"/>
    <mergeCell ref="P7:Q7"/>
    <mergeCell ref="N8:N9"/>
    <mergeCell ref="O8:O9"/>
    <mergeCell ref="P8:P9"/>
    <mergeCell ref="Q8:Q9"/>
    <mergeCell ref="A5:O5"/>
    <mergeCell ref="A7:C8"/>
    <mergeCell ref="D7:D9"/>
    <mergeCell ref="E7:E9"/>
    <mergeCell ref="F7:F9"/>
    <mergeCell ref="G7:G9"/>
    <mergeCell ref="H7:I8"/>
  </mergeCells>
  <dataValidations>
    <dataValidation type="list" allowBlank="1" showInputMessage="1" showErrorMessage="1" prompt=" - " sqref="D11:D1211">
      <formula1>DMKH!$A$6:$A$20000</formula1>
    </dataValidation>
    <dataValidation type="list" allowBlank="1" showInputMessage="1" showErrorMessage="1" prompt=" - " sqref="J11:J1211">
      <formula1>'Bảng tổng hợp'!$C$11:$C$20000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0.11"/>
    <col customWidth="1" min="2" max="2" width="5.89"/>
    <col customWidth="1" min="3" max="3" width="9.78"/>
    <col customWidth="1" min="4" max="4" width="4.78"/>
    <col customWidth="1" min="5" max="5" width="17.11"/>
    <col customWidth="1" min="6" max="6" width="10.22"/>
    <col customWidth="1" min="7" max="7" width="11.89"/>
    <col customWidth="1" min="8" max="8" width="5.22"/>
    <col customWidth="1" min="9" max="9" width="9.44"/>
    <col customWidth="1" min="10" max="10" width="12.89"/>
    <col customWidth="1" min="11" max="11" width="16.44"/>
    <col customWidth="1" min="12" max="12" width="11.89"/>
    <col customWidth="1" min="13" max="13" width="17.89"/>
    <col customWidth="1" min="14" max="33" width="9.0"/>
  </cols>
  <sheetData>
    <row r="1" ht="20.25" customHeight="1">
      <c r="A1" s="14" t="str">
        <f t="shared" ref="A1:A3" si="1">ThongtinDN!B5&amp;" "&amp;ThongtinDN!C5</f>
        <v>#REF!</v>
      </c>
      <c r="B1" s="15"/>
      <c r="C1" s="16"/>
      <c r="D1" s="15"/>
      <c r="E1" s="15"/>
      <c r="F1" s="15"/>
      <c r="G1" s="15"/>
      <c r="H1" s="16"/>
      <c r="I1" s="19"/>
      <c r="J1" s="15"/>
      <c r="K1" s="17"/>
      <c r="L1" s="19"/>
      <c r="M1" s="17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ht="20.25" customHeight="1">
      <c r="A2" s="14" t="str">
        <f t="shared" si="1"/>
        <v>#REF!</v>
      </c>
      <c r="B2" s="15"/>
      <c r="C2" s="16"/>
      <c r="D2" s="15"/>
      <c r="E2" s="15"/>
      <c r="F2" s="15"/>
      <c r="G2" s="15"/>
      <c r="H2" s="16"/>
      <c r="I2" s="19"/>
      <c r="J2" s="15"/>
      <c r="K2" s="17"/>
      <c r="L2" s="19"/>
      <c r="M2" s="17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ht="20.25" customHeight="1">
      <c r="A3" s="14" t="str">
        <f t="shared" si="1"/>
        <v>#REF!</v>
      </c>
      <c r="B3" s="15"/>
      <c r="C3" s="16"/>
      <c r="D3" s="15"/>
      <c r="E3" s="15"/>
      <c r="F3" s="15"/>
      <c r="G3" s="15"/>
      <c r="H3" s="16"/>
      <c r="I3" s="19"/>
      <c r="J3" s="15"/>
      <c r="K3" s="17"/>
      <c r="L3" s="19"/>
      <c r="M3" s="17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ht="15.75" customHeight="1">
      <c r="A4" s="15"/>
      <c r="B4" s="15"/>
      <c r="C4" s="16"/>
      <c r="D4" s="15"/>
      <c r="E4" s="15"/>
      <c r="F4" s="15"/>
      <c r="G4" s="15"/>
      <c r="H4" s="16"/>
      <c r="I4" s="19"/>
      <c r="J4" s="15"/>
      <c r="K4" s="17"/>
      <c r="L4" s="19"/>
      <c r="M4" s="17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ht="34.5" customHeight="1">
      <c r="A5" s="115" t="s">
        <v>296</v>
      </c>
      <c r="K5" s="17"/>
      <c r="L5" s="19"/>
      <c r="M5" s="17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15.75" customHeight="1">
      <c r="A6" s="15"/>
      <c r="B6" s="15"/>
      <c r="C6" s="16"/>
      <c r="D6" s="20"/>
      <c r="E6" s="15"/>
      <c r="F6" s="20" t="str">
        <f>ThongtinDN!C16</f>
        <v>#REF!</v>
      </c>
      <c r="G6" s="20"/>
      <c r="H6" s="16"/>
      <c r="I6" s="19"/>
      <c r="J6" s="19"/>
      <c r="K6" s="17"/>
      <c r="L6" s="19"/>
      <c r="M6" s="17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ht="15.0" customHeight="1">
      <c r="A7" s="116" t="s">
        <v>234</v>
      </c>
      <c r="B7" s="26"/>
      <c r="C7" s="117" t="s">
        <v>238</v>
      </c>
      <c r="D7" s="26"/>
      <c r="E7" s="118" t="s">
        <v>297</v>
      </c>
      <c r="F7" s="119" t="s">
        <v>9</v>
      </c>
      <c r="G7" s="119" t="s">
        <v>3</v>
      </c>
      <c r="H7" s="118" t="s">
        <v>239</v>
      </c>
      <c r="I7" s="120" t="s">
        <v>13</v>
      </c>
      <c r="J7" s="26"/>
      <c r="K7" s="28"/>
      <c r="L7" s="121" t="s">
        <v>240</v>
      </c>
      <c r="M7" s="78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</row>
    <row r="8" ht="30.0" customHeight="1">
      <c r="A8" s="123" t="s">
        <v>298</v>
      </c>
      <c r="B8" s="124" t="s">
        <v>246</v>
      </c>
      <c r="C8" s="125" t="s">
        <v>247</v>
      </c>
      <c r="D8" s="125" t="s">
        <v>248</v>
      </c>
      <c r="E8" s="31"/>
      <c r="F8" s="31"/>
      <c r="G8" s="31"/>
      <c r="H8" s="31"/>
      <c r="I8" s="126" t="s">
        <v>241</v>
      </c>
      <c r="J8" s="127" t="s">
        <v>20</v>
      </c>
      <c r="K8" s="126" t="s">
        <v>299</v>
      </c>
      <c r="L8" s="83"/>
      <c r="M8" s="85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</row>
    <row r="9" ht="25.5" customHeight="1">
      <c r="A9" s="123" t="s">
        <v>250</v>
      </c>
      <c r="B9" s="123" t="s">
        <v>251</v>
      </c>
      <c r="C9" s="123" t="s">
        <v>252</v>
      </c>
      <c r="D9" s="123" t="s">
        <v>253</v>
      </c>
      <c r="E9" s="123" t="s">
        <v>254</v>
      </c>
      <c r="F9" s="123" t="s">
        <v>256</v>
      </c>
      <c r="G9" s="123" t="s">
        <v>257</v>
      </c>
      <c r="H9" s="123" t="s">
        <v>258</v>
      </c>
      <c r="I9" s="31"/>
      <c r="J9" s="31"/>
      <c r="K9" s="31"/>
      <c r="L9" s="128" t="s">
        <v>16</v>
      </c>
      <c r="M9" s="129" t="s">
        <v>17</v>
      </c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</row>
    <row r="10" ht="15.75" customHeight="1">
      <c r="A10" s="130"/>
      <c r="B10" s="131"/>
      <c r="C10" s="132"/>
      <c r="D10" s="132"/>
      <c r="E10" s="133" t="s">
        <v>21</v>
      </c>
      <c r="F10" s="134"/>
      <c r="G10" s="134"/>
      <c r="H10" s="135"/>
      <c r="I10" s="136"/>
      <c r="J10" s="136"/>
      <c r="K10" s="137">
        <f>SUM(K11:K499)</f>
        <v>186540361671</v>
      </c>
      <c r="L10" s="136" t="str">
        <f>'Bảng tổng hợp'!L10</f>
        <v/>
      </c>
      <c r="M10" s="136">
        <f>'Bảng tổng hợp'!M10</f>
        <v>10131129502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ht="63.0" customHeight="1">
      <c r="A11" s="138" t="s">
        <v>300</v>
      </c>
      <c r="B11" s="139">
        <v>40969.0</v>
      </c>
      <c r="C11" s="140" t="s">
        <v>301</v>
      </c>
      <c r="D11" s="140" t="s">
        <v>262</v>
      </c>
      <c r="E11" s="141" t="s">
        <v>302</v>
      </c>
      <c r="F11" s="142" t="s">
        <v>223</v>
      </c>
      <c r="G11" s="143" t="str">
        <f>IF($F11="","",VLOOKUP($F11,'Bảng tổng hợp'!$C$11:$Q$20000,2,0))</f>
        <v>Que hàn KR3000 - 3.2x350</v>
      </c>
      <c r="H11" s="144" t="str">
        <f>IF($F11="","",VLOOKUP($F11,'Bảng tổng hợp'!$C$11:$Q$20000,3,0))</f>
        <v>kg</v>
      </c>
      <c r="I11" s="145">
        <v>135.0</v>
      </c>
      <c r="J11" s="146">
        <f>IF(F11="",0,VLOOKUP(F11,'Bảng tổng hợp'!$P$11:$Q$397,2,0))</f>
        <v>355052.1574</v>
      </c>
      <c r="K11" s="147">
        <f t="shared" ref="K11:K1429" si="2">ROUND(I11*J11,0)</f>
        <v>47932041</v>
      </c>
      <c r="L11" s="148">
        <f>IF($F11="","",VLOOKUP($F11,'Bảng tổng hợp'!$C$11:$M$20000,10,0))</f>
        <v>305</v>
      </c>
      <c r="M11" s="149">
        <f>IF($F11="","",VLOOKUP($F11,'Bảng tổng hợp'!$C$11:$M$20000,11,0))</f>
        <v>108290908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</row>
    <row r="12" ht="63.0" customHeight="1">
      <c r="A12" s="138" t="s">
        <v>300</v>
      </c>
      <c r="B12" s="139">
        <v>40969.0</v>
      </c>
      <c r="C12" s="140" t="s">
        <v>301</v>
      </c>
      <c r="D12" s="140" t="s">
        <v>262</v>
      </c>
      <c r="E12" s="141" t="s">
        <v>302</v>
      </c>
      <c r="F12" s="142" t="s">
        <v>221</v>
      </c>
      <c r="G12" s="143" t="str">
        <f>IF($F12="","",VLOOKUP($F12,'Bảng tổng hợp'!$C$11:$Q$20000,2,0))</f>
        <v>Thép ống vuông hộp mạ kẽm</v>
      </c>
      <c r="H12" s="144" t="str">
        <f>IF($F12="","",VLOOKUP($F12,'Bảng tổng hợp'!$C$11:$Q$20000,3,0))</f>
        <v>kg</v>
      </c>
      <c r="I12" s="145">
        <v>120.0</v>
      </c>
      <c r="J12" s="146">
        <f>IF(F12="",0,VLOOKUP(F12,'Bảng tổng hợp'!$P$11:$Q$397,2,0))</f>
        <v>193913.6297</v>
      </c>
      <c r="K12" s="147">
        <f t="shared" si="2"/>
        <v>23269636</v>
      </c>
      <c r="L12" s="148">
        <f>IF($F12="","",VLOOKUP($F12,'Bảng tổng hợp'!$C$11:$M$20000,10,0))</f>
        <v>569.2</v>
      </c>
      <c r="M12" s="149">
        <f>IF($F12="","",VLOOKUP($F12,'Bảng tổng hợp'!$C$11:$M$20000,11,0))</f>
        <v>110375638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</row>
    <row r="13" ht="63.0" customHeight="1">
      <c r="A13" s="138" t="s">
        <v>300</v>
      </c>
      <c r="B13" s="139">
        <v>40969.0</v>
      </c>
      <c r="C13" s="140" t="s">
        <v>301</v>
      </c>
      <c r="D13" s="140" t="s">
        <v>262</v>
      </c>
      <c r="E13" s="141" t="s">
        <v>302</v>
      </c>
      <c r="F13" s="142" t="s">
        <v>227</v>
      </c>
      <c r="G13" s="143" t="str">
        <f>IF($F13="","",VLOOKUP($F13,'Bảng tổng hợp'!$C$11:$Q$20000,2,0))</f>
        <v>Thép lá</v>
      </c>
      <c r="H13" s="144" t="str">
        <f>IF($F13="","",VLOOKUP($F13,'Bảng tổng hợp'!$C$11:$Q$20000,3,0))</f>
        <v>kg</v>
      </c>
      <c r="I13" s="145">
        <v>450.0</v>
      </c>
      <c r="J13" s="146">
        <f>IF(F13="",0,VLOOKUP(F13,'Bảng tổng hợp'!$P$11:$Q$397,2,0))</f>
        <v>122116.7058</v>
      </c>
      <c r="K13" s="147">
        <f t="shared" si="2"/>
        <v>54952518</v>
      </c>
      <c r="L13" s="148">
        <f>IF($F13="","",VLOOKUP($F13,'Bảng tổng hợp'!$C$11:$M$20000,10,0))</f>
        <v>938</v>
      </c>
      <c r="M13" s="149">
        <f>IF($F13="","",VLOOKUP($F13,'Bảng tổng hợp'!$C$11:$M$20000,11,0))</f>
        <v>114545470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ht="63.0" customHeight="1">
      <c r="A14" s="138" t="s">
        <v>300</v>
      </c>
      <c r="B14" s="139">
        <v>40969.0</v>
      </c>
      <c r="C14" s="140" t="s">
        <v>301</v>
      </c>
      <c r="D14" s="140" t="s">
        <v>262</v>
      </c>
      <c r="E14" s="141" t="s">
        <v>302</v>
      </c>
      <c r="F14" s="142" t="s">
        <v>221</v>
      </c>
      <c r="G14" s="143" t="str">
        <f>IF($F14="","",VLOOKUP($F14,'Bảng tổng hợp'!$C$11:$Q$20000,2,0))</f>
        <v>Thép ống vuông hộp mạ kẽm</v>
      </c>
      <c r="H14" s="144" t="str">
        <f>IF($F14="","",VLOOKUP($F14,'Bảng tổng hợp'!$C$11:$Q$20000,3,0))</f>
        <v>kg</v>
      </c>
      <c r="I14" s="145">
        <v>350.0</v>
      </c>
      <c r="J14" s="146">
        <f>IF(F14="",0,VLOOKUP(F14,'Bảng tổng hợp'!$P$11:$Q$397,2,0))</f>
        <v>193913.6297</v>
      </c>
      <c r="K14" s="147">
        <f t="shared" si="2"/>
        <v>67869770</v>
      </c>
      <c r="L14" s="148">
        <f>IF($F14="","",VLOOKUP($F14,'Bảng tổng hợp'!$C$11:$M$20000,10,0))</f>
        <v>569.2</v>
      </c>
      <c r="M14" s="149">
        <f>IF($F14="","",VLOOKUP($F14,'Bảng tổng hợp'!$C$11:$M$20000,11,0))</f>
        <v>110375638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ht="63.0" customHeight="1">
      <c r="A15" s="138" t="s">
        <v>300</v>
      </c>
      <c r="B15" s="139">
        <v>40969.0</v>
      </c>
      <c r="C15" s="140" t="s">
        <v>301</v>
      </c>
      <c r="D15" s="140" t="s">
        <v>262</v>
      </c>
      <c r="E15" s="141" t="s">
        <v>302</v>
      </c>
      <c r="F15" s="142" t="s">
        <v>229</v>
      </c>
      <c r="G15" s="143" t="str">
        <f>IF($F15="","",VLOOKUP($F15,'Bảng tổng hợp'!$C$11:$Q$20000,2,0))</f>
        <v>Thép ống tròn các loại</v>
      </c>
      <c r="H15" s="144" t="str">
        <f>IF($F15="","",VLOOKUP($F15,'Bảng tổng hợp'!$C$11:$Q$20000,3,0))</f>
        <v>kg</v>
      </c>
      <c r="I15" s="145">
        <v>25.0</v>
      </c>
      <c r="J15" s="146">
        <f>IF(F15="",0,VLOOKUP(F15,'Bảng tổng hợp'!$P$11:$Q$397,2,0))</f>
        <v>1326103.879</v>
      </c>
      <c r="K15" s="147">
        <f t="shared" si="2"/>
        <v>33152597</v>
      </c>
      <c r="L15" s="148">
        <f>IF($F15="","",VLOOKUP($F15,'Bảng tổng hợp'!$C$11:$M$20000,10,0))</f>
        <v>76.3</v>
      </c>
      <c r="M15" s="149">
        <f>IF($F15="","",VLOOKUP($F15,'Bảng tổng hợp'!$C$11:$M$20000,11,0))</f>
        <v>101181726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ht="63.0" customHeight="1">
      <c r="A16" s="138" t="s">
        <v>300</v>
      </c>
      <c r="B16" s="139">
        <v>40969.0</v>
      </c>
      <c r="C16" s="140" t="s">
        <v>301</v>
      </c>
      <c r="D16" s="140" t="s">
        <v>262</v>
      </c>
      <c r="E16" s="141" t="s">
        <v>302</v>
      </c>
      <c r="F16" s="142" t="s">
        <v>215</v>
      </c>
      <c r="G16" s="143" t="str">
        <f>IF($F16="","",VLOOKUP($F16,'Bảng tổng hợp'!$C$11:$Q$20000,2,0))</f>
        <v>Sơn lót G322 Mal BenZo(26kg)</v>
      </c>
      <c r="H16" s="144" t="str">
        <f>IF($F16="","",VLOOKUP($F16,'Bảng tổng hợp'!$C$11:$Q$20000,3,0))</f>
        <v>thùng</v>
      </c>
      <c r="I16" s="145">
        <v>2.0</v>
      </c>
      <c r="J16" s="146">
        <f>IF(F16="",0,VLOOKUP(F16,'Bảng tổng hợp'!$P$11:$Q$397,2,0))</f>
        <v>20000000</v>
      </c>
      <c r="K16" s="147">
        <f t="shared" si="2"/>
        <v>40000000</v>
      </c>
      <c r="L16" s="148">
        <f>IF($F16="","",VLOOKUP($F16,'Bảng tổng hợp'!$C$11:$M$20000,10,0))</f>
        <v>5</v>
      </c>
      <c r="M16" s="149">
        <f>IF($F16="","",VLOOKUP($F16,'Bảng tổng hợp'!$C$11:$M$20000,11,0))</f>
        <v>100000000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ht="63.0" customHeight="1">
      <c r="A17" s="138" t="s">
        <v>300</v>
      </c>
      <c r="B17" s="139">
        <v>40969.0</v>
      </c>
      <c r="C17" s="140" t="s">
        <v>301</v>
      </c>
      <c r="D17" s="140" t="s">
        <v>262</v>
      </c>
      <c r="E17" s="141" t="s">
        <v>302</v>
      </c>
      <c r="F17" s="142" t="s">
        <v>211</v>
      </c>
      <c r="G17" s="143" t="str">
        <f>IF($F17="","",VLOOKUP($F17,'Bảng tổng hợp'!$C$11:$Q$20000,2,0))</f>
        <v>Thép hộp các loại</v>
      </c>
      <c r="H17" s="144" t="str">
        <f>IF($F17="","",VLOOKUP($F17,'Bảng tổng hợp'!$C$11:$Q$20000,3,0))</f>
        <v>kg</v>
      </c>
      <c r="I17" s="145">
        <v>1500.0</v>
      </c>
      <c r="J17" s="146">
        <f>IF(F17="",0,VLOOKUP(F17,'Bảng tổng hợp'!$P$11:$Q$397,2,0))</f>
        <v>778.1973014</v>
      </c>
      <c r="K17" s="147">
        <f t="shared" si="2"/>
        <v>1167296</v>
      </c>
      <c r="L17" s="148">
        <f>IF($F17="","",VLOOKUP($F17,'Bảng tổng hợp'!$C$11:$M$20000,10,0))</f>
        <v>146651.8</v>
      </c>
      <c r="M17" s="149">
        <f>IF($F17="","",VLOOKUP($F17,'Bảng tổng hợp'!$C$11:$M$20000,11,0))</f>
        <v>114124035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ht="63.0" customHeight="1">
      <c r="A18" s="138" t="s">
        <v>300</v>
      </c>
      <c r="B18" s="139">
        <v>40969.0</v>
      </c>
      <c r="C18" s="140" t="s">
        <v>301</v>
      </c>
      <c r="D18" s="140" t="s">
        <v>262</v>
      </c>
      <c r="E18" s="141" t="s">
        <v>302</v>
      </c>
      <c r="F18" s="142" t="s">
        <v>209</v>
      </c>
      <c r="G18" s="143" t="str">
        <f>IF($F18="","",VLOOKUP($F18,'Bảng tổng hợp'!$C$11:$Q$20000,2,0))</f>
        <v>Thép vuông các loại</v>
      </c>
      <c r="H18" s="144" t="str">
        <f>IF($F18="","",VLOOKUP($F18,'Bảng tổng hợp'!$C$11:$Q$20000,3,0))</f>
        <v>kg</v>
      </c>
      <c r="I18" s="145">
        <v>1050.0</v>
      </c>
      <c r="J18" s="146">
        <f>IF(F18="",0,VLOOKUP(F18,'Bảng tổng hợp'!$P$11:$Q$397,2,0))</f>
        <v>325278.2812</v>
      </c>
      <c r="K18" s="147">
        <f t="shared" si="2"/>
        <v>341542195</v>
      </c>
      <c r="L18" s="148">
        <f>IF($F18="","",VLOOKUP($F18,'Bảng tổng hợp'!$C$11:$M$20000,10,0))</f>
        <v>322.9</v>
      </c>
      <c r="M18" s="149">
        <f>IF($F18="","",VLOOKUP($F18,'Bảng tổng hợp'!$C$11:$M$20000,11,0))</f>
        <v>105032357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ht="63.0" customHeight="1">
      <c r="A19" s="138" t="s">
        <v>300</v>
      </c>
      <c r="B19" s="139">
        <v>40969.0</v>
      </c>
      <c r="C19" s="140" t="s">
        <v>301</v>
      </c>
      <c r="D19" s="140" t="s">
        <v>262</v>
      </c>
      <c r="E19" s="141" t="s">
        <v>302</v>
      </c>
      <c r="F19" s="142" t="s">
        <v>207</v>
      </c>
      <c r="G19" s="143" t="str">
        <f>IF($F19="","",VLOOKUP($F19,'Bảng tổng hợp'!$C$11:$Q$20000,2,0))</f>
        <v>Thép V các loại</v>
      </c>
      <c r="H19" s="144" t="str">
        <f>IF($F19="","",VLOOKUP($F19,'Bảng tổng hợp'!$C$11:$Q$20000,3,0))</f>
        <v>kg</v>
      </c>
      <c r="I19" s="145">
        <v>1050.0</v>
      </c>
      <c r="J19" s="146">
        <f>IF(F19="",0,VLOOKUP(F19,'Bảng tổng hợp'!$P$11:$Q$397,2,0))</f>
        <v>20000000</v>
      </c>
      <c r="K19" s="147">
        <f t="shared" si="2"/>
        <v>21000000000</v>
      </c>
      <c r="L19" s="148">
        <f>IF($F19="","",VLOOKUP($F19,'Bảng tổng hợp'!$C$11:$M$20000,10,0))</f>
        <v>5</v>
      </c>
      <c r="M19" s="149">
        <f>IF($F19="","",VLOOKUP($F19,'Bảng tổng hợp'!$C$11:$M$20000,11,0))</f>
        <v>100000000</v>
      </c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</row>
    <row r="20" ht="63.0" customHeight="1">
      <c r="A20" s="138" t="s">
        <v>300</v>
      </c>
      <c r="B20" s="139">
        <v>40969.0</v>
      </c>
      <c r="C20" s="140" t="s">
        <v>301</v>
      </c>
      <c r="D20" s="140" t="s">
        <v>262</v>
      </c>
      <c r="E20" s="141" t="s">
        <v>302</v>
      </c>
      <c r="F20" s="142" t="s">
        <v>231</v>
      </c>
      <c r="G20" s="143" t="str">
        <f>IF($F20="","",VLOOKUP($F20,'Bảng tổng hợp'!$C$11:$Q$20000,2,0))</f>
        <v>Sơn màu DCC Dd Benzo (20kg)</v>
      </c>
      <c r="H20" s="144" t="str">
        <f>IF($F20="","",VLOOKUP($F20,'Bảng tổng hợp'!$C$11:$Q$20000,3,0))</f>
        <v>thùng</v>
      </c>
      <c r="I20" s="145">
        <v>3.0</v>
      </c>
      <c r="J20" s="146">
        <f>IF(F20="",0,VLOOKUP(F20,'Bảng tổng hợp'!$P$11:$Q$397,2,0))</f>
        <v>10380909</v>
      </c>
      <c r="K20" s="147">
        <f t="shared" si="2"/>
        <v>31142727</v>
      </c>
      <c r="L20" s="148">
        <f>IF($F20="","",VLOOKUP($F20,'Bảng tổng hợp'!$C$11:$M$20000,10,0))</f>
        <v>10</v>
      </c>
      <c r="M20" s="149">
        <f>IF($F20="","",VLOOKUP($F20,'Bảng tổng hợp'!$C$11:$M$20000,11,0))</f>
        <v>103809090</v>
      </c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</row>
    <row r="21" ht="63.0" customHeight="1">
      <c r="A21" s="138" t="s">
        <v>300</v>
      </c>
      <c r="B21" s="139">
        <v>40969.0</v>
      </c>
      <c r="C21" s="140" t="s">
        <v>301</v>
      </c>
      <c r="D21" s="140" t="s">
        <v>262</v>
      </c>
      <c r="E21" s="141" t="s">
        <v>302</v>
      </c>
      <c r="F21" s="142" t="s">
        <v>197</v>
      </c>
      <c r="G21" s="143" t="str">
        <f>IF($F21="","",VLOOKUP($F21,'Bảng tổng hợp'!$C$11:$Q$20000,2,0))</f>
        <v>Xăng A92</v>
      </c>
      <c r="H21" s="144" t="str">
        <f>IF($F21="","",VLOOKUP($F21,'Bảng tổng hợp'!$C$11:$Q$20000,3,0))</f>
        <v>lít</v>
      </c>
      <c r="I21" s="145">
        <v>15.0</v>
      </c>
      <c r="J21" s="146">
        <f>IF(F21="",0,VLOOKUP(F21,'Bảng tổng hợp'!$P$11:$Q$397,2,0))</f>
        <v>889478.2609</v>
      </c>
      <c r="K21" s="147">
        <f t="shared" si="2"/>
        <v>13342174</v>
      </c>
      <c r="L21" s="148">
        <f>IF($F21="","",VLOOKUP($F21,'Bảng tổng hợp'!$C$11:$M$20000,10,0))</f>
        <v>115</v>
      </c>
      <c r="M21" s="149">
        <f>IF($F21="","",VLOOKUP($F21,'Bảng tổng hợp'!$C$11:$M$20000,11,0))</f>
        <v>102290000</v>
      </c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</row>
    <row r="22" ht="63.0" customHeight="1">
      <c r="A22" s="138" t="s">
        <v>303</v>
      </c>
      <c r="B22" s="139">
        <v>40976.0</v>
      </c>
      <c r="C22" s="140" t="s">
        <v>304</v>
      </c>
      <c r="D22" s="140" t="s">
        <v>262</v>
      </c>
      <c r="E22" s="141" t="s">
        <v>305</v>
      </c>
      <c r="F22" s="142" t="s">
        <v>130</v>
      </c>
      <c r="G22" s="143" t="str">
        <f>IF($F22="","",VLOOKUP($F22,'Bảng tổng hợp'!$C$11:$Q$20000,2,0))</f>
        <v>Sắt D6</v>
      </c>
      <c r="H22" s="144" t="str">
        <f>IF($F22="","",VLOOKUP($F22,'Bảng tổng hợp'!$C$11:$Q$20000,3,0))</f>
        <v>kg</v>
      </c>
      <c r="I22" s="145">
        <v>15.0</v>
      </c>
      <c r="J22" s="146">
        <f>IF(F22="",0,VLOOKUP(F22,'Bảng tổng hợp'!$P$11:$Q$397,2,0))</f>
        <v>63059.13529</v>
      </c>
      <c r="K22" s="147">
        <f t="shared" si="2"/>
        <v>945887</v>
      </c>
      <c r="L22" s="148">
        <f>IF($F22="","",VLOOKUP($F22,'Bảng tổng hợp'!$C$11:$M$20000,10,0))</f>
        <v>2151</v>
      </c>
      <c r="M22" s="149">
        <f>IF($F22="","",VLOOKUP($F22,'Bảng tổng hợp'!$C$11:$M$20000,11,0))</f>
        <v>135640200</v>
      </c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ht="63.0" customHeight="1">
      <c r="A23" s="138" t="s">
        <v>303</v>
      </c>
      <c r="B23" s="139">
        <v>40976.0</v>
      </c>
      <c r="C23" s="140" t="s">
        <v>304</v>
      </c>
      <c r="D23" s="140" t="s">
        <v>262</v>
      </c>
      <c r="E23" s="141" t="s">
        <v>305</v>
      </c>
      <c r="F23" s="142" t="s">
        <v>124</v>
      </c>
      <c r="G23" s="143" t="str">
        <f>IF($F23="","",VLOOKUP($F23,'Bảng tổng hợp'!$C$11:$Q$20000,2,0))</f>
        <v>Sắt D12</v>
      </c>
      <c r="H23" s="144" t="str">
        <f>IF($F23="","",VLOOKUP($F23,'Bảng tổng hợp'!$C$11:$Q$20000,3,0))</f>
        <v>kg</v>
      </c>
      <c r="I23" s="145">
        <v>17.0</v>
      </c>
      <c r="J23" s="146">
        <f>IF(F23="",0,VLOOKUP(F23,'Bảng tổng hợp'!$P$11:$Q$397,2,0))</f>
        <v>25000000</v>
      </c>
      <c r="K23" s="147">
        <f t="shared" si="2"/>
        <v>425000000</v>
      </c>
      <c r="L23" s="148">
        <f>IF($F23="","",VLOOKUP($F23,'Bảng tổng hợp'!$C$11:$M$20000,10,0))</f>
        <v>4</v>
      </c>
      <c r="M23" s="149">
        <f>IF($F23="","",VLOOKUP($F23,'Bảng tổng hợp'!$C$11:$M$20000,11,0))</f>
        <v>100000000</v>
      </c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</row>
    <row r="24" ht="63.0" customHeight="1">
      <c r="A24" s="138" t="s">
        <v>303</v>
      </c>
      <c r="B24" s="139">
        <v>40976.0</v>
      </c>
      <c r="C24" s="140" t="s">
        <v>304</v>
      </c>
      <c r="D24" s="140" t="s">
        <v>262</v>
      </c>
      <c r="E24" s="141" t="s">
        <v>305</v>
      </c>
      <c r="F24" s="142" t="s">
        <v>213</v>
      </c>
      <c r="G24" s="143" t="str">
        <f>IF($F24="","",VLOOKUP($F24,'Bảng tổng hợp'!$C$11:$Q$20000,2,0))</f>
        <v>Sắt la các loại</v>
      </c>
      <c r="H24" s="144" t="str">
        <f>IF($F24="","",VLOOKUP($F24,'Bảng tổng hợp'!$C$11:$Q$20000,3,0))</f>
        <v>kg</v>
      </c>
      <c r="I24" s="145">
        <v>15.0</v>
      </c>
      <c r="J24" s="146">
        <f>IF(F24="",0,VLOOKUP(F24,'Bảng tổng hợp'!$P$11:$Q$397,2,0))</f>
        <v>391522.7049</v>
      </c>
      <c r="K24" s="147">
        <f t="shared" si="2"/>
        <v>5872841</v>
      </c>
      <c r="L24" s="148">
        <f>IF($F24="","",VLOOKUP($F24,'Bảng tổng hợp'!$C$11:$M$20000,10,0))</f>
        <v>264.7</v>
      </c>
      <c r="M24" s="149">
        <f>IF($F24="","",VLOOKUP($F24,'Bảng tổng hợp'!$C$11:$M$20000,11,0))</f>
        <v>103636060</v>
      </c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</row>
    <row r="25" ht="63.0" customHeight="1">
      <c r="A25" s="138" t="s">
        <v>303</v>
      </c>
      <c r="B25" s="139">
        <v>40976.0</v>
      </c>
      <c r="C25" s="140" t="s">
        <v>304</v>
      </c>
      <c r="D25" s="140" t="s">
        <v>262</v>
      </c>
      <c r="E25" s="141" t="s">
        <v>305</v>
      </c>
      <c r="F25" s="142" t="s">
        <v>223</v>
      </c>
      <c r="G25" s="143" t="str">
        <f>IF($F25="","",VLOOKUP($F25,'Bảng tổng hợp'!$C$11:$Q$20000,2,0))</f>
        <v>Que hàn KR3000 - 3.2x350</v>
      </c>
      <c r="H25" s="144" t="str">
        <f>IF($F25="","",VLOOKUP($F25,'Bảng tổng hợp'!$C$11:$Q$20000,3,0))</f>
        <v>kg</v>
      </c>
      <c r="I25" s="145">
        <v>7.0</v>
      </c>
      <c r="J25" s="146">
        <f>IF(F25="",0,VLOOKUP(F25,'Bảng tổng hợp'!$P$11:$Q$397,2,0))</f>
        <v>355052.1574</v>
      </c>
      <c r="K25" s="147">
        <f t="shared" si="2"/>
        <v>2485365</v>
      </c>
      <c r="L25" s="148">
        <f>IF($F25="","",VLOOKUP($F25,'Bảng tổng hợp'!$C$11:$M$20000,10,0))</f>
        <v>305</v>
      </c>
      <c r="M25" s="149">
        <f>IF($F25="","",VLOOKUP($F25,'Bảng tổng hợp'!$C$11:$M$20000,11,0))</f>
        <v>108290908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</row>
    <row r="26" ht="63.0" customHeight="1">
      <c r="A26" s="138" t="s">
        <v>303</v>
      </c>
      <c r="B26" s="139">
        <v>40976.0</v>
      </c>
      <c r="C26" s="140" t="s">
        <v>304</v>
      </c>
      <c r="D26" s="140" t="s">
        <v>262</v>
      </c>
      <c r="E26" s="141" t="s">
        <v>305</v>
      </c>
      <c r="F26" s="142" t="s">
        <v>209</v>
      </c>
      <c r="G26" s="143" t="str">
        <f>IF($F26="","",VLOOKUP($F26,'Bảng tổng hợp'!$C$11:$Q$20000,2,0))</f>
        <v>Thép vuông các loại</v>
      </c>
      <c r="H26" s="144" t="str">
        <f>IF($F26="","",VLOOKUP($F26,'Bảng tổng hợp'!$C$11:$Q$20000,3,0))</f>
        <v>kg</v>
      </c>
      <c r="I26" s="145">
        <v>9.0</v>
      </c>
      <c r="J26" s="146">
        <f>IF(F26="",0,VLOOKUP(F26,'Bảng tổng hợp'!$P$11:$Q$397,2,0))</f>
        <v>325278.2812</v>
      </c>
      <c r="K26" s="147">
        <f t="shared" si="2"/>
        <v>2927505</v>
      </c>
      <c r="L26" s="148">
        <f>IF($F26="","",VLOOKUP($F26,'Bảng tổng hợp'!$C$11:$M$20000,10,0))</f>
        <v>322.9</v>
      </c>
      <c r="M26" s="149">
        <f>IF($F26="","",VLOOKUP($F26,'Bảng tổng hợp'!$C$11:$M$20000,11,0))</f>
        <v>105032357</v>
      </c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</row>
    <row r="27" ht="63.0" customHeight="1">
      <c r="A27" s="138" t="s">
        <v>303</v>
      </c>
      <c r="B27" s="139">
        <v>40976.0</v>
      </c>
      <c r="C27" s="140" t="s">
        <v>304</v>
      </c>
      <c r="D27" s="140" t="s">
        <v>262</v>
      </c>
      <c r="E27" s="141" t="s">
        <v>305</v>
      </c>
      <c r="F27" s="142" t="s">
        <v>205</v>
      </c>
      <c r="G27" s="143" t="str">
        <f>IF($F27="","",VLOOKUP($F27,'Bảng tổng hợp'!$C$11:$Q$20000,2,0))</f>
        <v>Kính trắng 10 ly</v>
      </c>
      <c r="H27" s="144" t="str">
        <f>IF($F27="","",VLOOKUP($F27,'Bảng tổng hợp'!$C$11:$Q$20000,3,0))</f>
        <v>m2</v>
      </c>
      <c r="I27" s="145">
        <v>1.0</v>
      </c>
      <c r="J27" s="146">
        <f>IF(F27="",0,VLOOKUP(F27,'Bảng tổng hợp'!$P$11:$Q$397,2,0))</f>
        <v>20000000</v>
      </c>
      <c r="K27" s="147">
        <f t="shared" si="2"/>
        <v>20000000</v>
      </c>
      <c r="L27" s="148">
        <f>IF($F27="","",VLOOKUP($F27,'Bảng tổng hợp'!$C$11:$M$20000,10,0))</f>
        <v>5</v>
      </c>
      <c r="M27" s="149">
        <f>IF($F27="","",VLOOKUP($F27,'Bảng tổng hợp'!$C$11:$M$20000,11,0))</f>
        <v>100000000</v>
      </c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</row>
    <row r="28" ht="63.0" customHeight="1">
      <c r="A28" s="138" t="s">
        <v>303</v>
      </c>
      <c r="B28" s="139">
        <v>40976.0</v>
      </c>
      <c r="C28" s="140" t="s">
        <v>304</v>
      </c>
      <c r="D28" s="140" t="s">
        <v>262</v>
      </c>
      <c r="E28" s="141" t="s">
        <v>305</v>
      </c>
      <c r="F28" s="142" t="s">
        <v>182</v>
      </c>
      <c r="G28" s="143" t="str">
        <f>IF($F28="","",VLOOKUP($F28,'Bảng tổng hợp'!$C$11:$Q$20000,2,0))</f>
        <v>Tôn lạnh</v>
      </c>
      <c r="H28" s="144" t="str">
        <f>IF($F28="","",VLOOKUP($F28,'Bảng tổng hợp'!$C$11:$Q$20000,3,0))</f>
        <v>kg</v>
      </c>
      <c r="I28" s="145">
        <v>1.0</v>
      </c>
      <c r="J28" s="146">
        <f>IF(F28="",0,VLOOKUP(F28,'Bảng tổng hợp'!$P$11:$Q$397,2,0))</f>
        <v>54825.43384</v>
      </c>
      <c r="K28" s="147">
        <f t="shared" si="2"/>
        <v>54825</v>
      </c>
      <c r="L28" s="148">
        <f>IF($F28="","",VLOOKUP($F28,'Bảng tổng hợp'!$C$11:$M$20000,10,0))</f>
        <v>2483.62</v>
      </c>
      <c r="M28" s="149">
        <f>IF($F28="","",VLOOKUP($F28,'Bảng tổng hợp'!$C$11:$M$20000,11,0))</f>
        <v>136165544</v>
      </c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</row>
    <row r="29" ht="63.0" customHeight="1">
      <c r="A29" s="138" t="s">
        <v>306</v>
      </c>
      <c r="B29" s="139">
        <v>40978.0</v>
      </c>
      <c r="C29" s="140" t="s">
        <v>307</v>
      </c>
      <c r="D29" s="140" t="s">
        <v>262</v>
      </c>
      <c r="E29" s="141" t="s">
        <v>308</v>
      </c>
      <c r="F29" s="151" t="s">
        <v>101</v>
      </c>
      <c r="G29" s="143" t="str">
        <f>IF($F29="","",VLOOKUP($F29,'Bảng tổng hợp'!$C$11:$Q$20000,2,0))</f>
        <v>Ống inox</v>
      </c>
      <c r="H29" s="144" t="str">
        <f>IF($F29="","",VLOOKUP($F29,'Bảng tổng hợp'!$C$11:$Q$20000,3,0))</f>
        <v>kg</v>
      </c>
      <c r="I29" s="145">
        <v>2.0</v>
      </c>
      <c r="J29" s="146">
        <f>IF(F29="",0,VLOOKUP(F29,'Bảng tổng hợp'!$P$11:$Q$397,2,0))</f>
        <v>25000000</v>
      </c>
      <c r="K29" s="147">
        <f t="shared" si="2"/>
        <v>50000000</v>
      </c>
      <c r="L29" s="148">
        <f>IF($F29="","",VLOOKUP($F29,'Bảng tổng hợp'!$C$11:$M$20000,10,0))</f>
        <v>4</v>
      </c>
      <c r="M29" s="149">
        <f>IF($F29="","",VLOOKUP($F29,'Bảng tổng hợp'!$C$11:$M$20000,11,0))</f>
        <v>100000000</v>
      </c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</row>
    <row r="30" ht="63.0" customHeight="1">
      <c r="A30" s="138" t="s">
        <v>306</v>
      </c>
      <c r="B30" s="139">
        <v>40978.0</v>
      </c>
      <c r="C30" s="140" t="s">
        <v>307</v>
      </c>
      <c r="D30" s="140" t="s">
        <v>262</v>
      </c>
      <c r="E30" s="141" t="s">
        <v>308</v>
      </c>
      <c r="F30" s="142" t="s">
        <v>205</v>
      </c>
      <c r="G30" s="143" t="str">
        <f>IF($F30="","",VLOOKUP($F30,'Bảng tổng hợp'!$C$11:$Q$20000,2,0))</f>
        <v>Kính trắng 10 ly</v>
      </c>
      <c r="H30" s="144" t="str">
        <f>IF($F30="","",VLOOKUP($F30,'Bảng tổng hợp'!$C$11:$Q$20000,3,0))</f>
        <v>m2</v>
      </c>
      <c r="I30" s="145">
        <v>2.9</v>
      </c>
      <c r="J30" s="146">
        <f>IF(F30="",0,VLOOKUP(F30,'Bảng tổng hợp'!$P$11:$Q$397,2,0))</f>
        <v>20000000</v>
      </c>
      <c r="K30" s="147">
        <f t="shared" si="2"/>
        <v>58000000</v>
      </c>
      <c r="L30" s="148">
        <f>IF($F30="","",VLOOKUP($F30,'Bảng tổng hợp'!$C$11:$M$20000,10,0))</f>
        <v>5</v>
      </c>
      <c r="M30" s="149">
        <f>IF($F30="","",VLOOKUP($F30,'Bảng tổng hợp'!$C$11:$M$20000,11,0))</f>
        <v>100000000</v>
      </c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</row>
    <row r="31" ht="63.0" customHeight="1">
      <c r="A31" s="138" t="s">
        <v>306</v>
      </c>
      <c r="B31" s="139">
        <v>40978.0</v>
      </c>
      <c r="C31" s="140" t="s">
        <v>307</v>
      </c>
      <c r="D31" s="140" t="s">
        <v>262</v>
      </c>
      <c r="E31" s="141" t="s">
        <v>308</v>
      </c>
      <c r="F31" s="61" t="s">
        <v>59</v>
      </c>
      <c r="G31" s="143" t="str">
        <f>IF($F31="","",VLOOKUP($F31,'Bảng tổng hợp'!$C$11:$Q$20000,2,0))</f>
        <v>Gạch chỉ 65*10</v>
      </c>
      <c r="H31" s="144" t="str">
        <f>IF($F31="","",VLOOKUP($F31,'Bảng tổng hợp'!$C$11:$Q$20000,3,0))</f>
        <v>viên</v>
      </c>
      <c r="I31" s="145">
        <v>70.0</v>
      </c>
      <c r="J31" s="146">
        <f>IF(F31="",0,VLOOKUP(F31,'Bảng tổng hợp'!$P$11:$Q$397,2,0))</f>
        <v>33333333.33</v>
      </c>
      <c r="K31" s="147">
        <f t="shared" si="2"/>
        <v>2333333333</v>
      </c>
      <c r="L31" s="148">
        <f>IF($F31="","",VLOOKUP($F31,'Bảng tổng hợp'!$C$11:$M$20000,10,0))</f>
        <v>3</v>
      </c>
      <c r="M31" s="149">
        <f>IF($F31="","",VLOOKUP($F31,'Bảng tổng hợp'!$C$11:$M$20000,11,0))</f>
        <v>100000000</v>
      </c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</row>
    <row r="32" ht="63.0" customHeight="1">
      <c r="A32" s="138" t="s">
        <v>306</v>
      </c>
      <c r="B32" s="139">
        <v>40978.0</v>
      </c>
      <c r="C32" s="140" t="s">
        <v>307</v>
      </c>
      <c r="D32" s="140" t="s">
        <v>262</v>
      </c>
      <c r="E32" s="141" t="s">
        <v>308</v>
      </c>
      <c r="F32" s="61" t="s">
        <v>70</v>
      </c>
      <c r="G32" s="143" t="str">
        <f>IF($F32="","",VLOOKUP($F32,'Bảng tổng hợp'!$C$11:$Q$20000,2,0))</f>
        <v>Gạch thẻ 4*8</v>
      </c>
      <c r="H32" s="144" t="str">
        <f>IF($F32="","",VLOOKUP($F32,'Bảng tổng hợp'!$C$11:$Q$20000,3,0))</f>
        <v>viên</v>
      </c>
      <c r="I32" s="145">
        <v>100.0</v>
      </c>
      <c r="J32" s="146">
        <f>IF(F32="",0,VLOOKUP(F32,'Bảng tổng hợp'!$P$11:$Q$397,2,0))</f>
        <v>25000000</v>
      </c>
      <c r="K32" s="147">
        <f t="shared" si="2"/>
        <v>2500000000</v>
      </c>
      <c r="L32" s="148">
        <f>IF($F32="","",VLOOKUP($F32,'Bảng tổng hợp'!$C$11:$M$20000,10,0))</f>
        <v>4</v>
      </c>
      <c r="M32" s="149">
        <f>IF($F32="","",VLOOKUP($F32,'Bảng tổng hợp'!$C$11:$M$20000,11,0))</f>
        <v>100000000</v>
      </c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</row>
    <row r="33" ht="63.0" customHeight="1">
      <c r="A33" s="138" t="s">
        <v>306</v>
      </c>
      <c r="B33" s="139">
        <v>40978.0</v>
      </c>
      <c r="C33" s="140" t="s">
        <v>307</v>
      </c>
      <c r="D33" s="140" t="s">
        <v>262</v>
      </c>
      <c r="E33" s="141" t="s">
        <v>308</v>
      </c>
      <c r="F33" s="142" t="s">
        <v>213</v>
      </c>
      <c r="G33" s="143" t="str">
        <f>IF($F33="","",VLOOKUP($F33,'Bảng tổng hợp'!$C$11:$Q$20000,2,0))</f>
        <v>Sắt la các loại</v>
      </c>
      <c r="H33" s="144" t="str">
        <f>IF($F33="","",VLOOKUP($F33,'Bảng tổng hợp'!$C$11:$Q$20000,3,0))</f>
        <v>kg</v>
      </c>
      <c r="I33" s="145">
        <v>35.0</v>
      </c>
      <c r="J33" s="146">
        <f>IF(F33="",0,VLOOKUP(F33,'Bảng tổng hợp'!$P$11:$Q$397,2,0))</f>
        <v>391522.7049</v>
      </c>
      <c r="K33" s="147">
        <f t="shared" si="2"/>
        <v>13703295</v>
      </c>
      <c r="L33" s="148">
        <f>IF($F33="","",VLOOKUP($F33,'Bảng tổng hợp'!$C$11:$M$20000,10,0))</f>
        <v>264.7</v>
      </c>
      <c r="M33" s="149">
        <f>IF($F33="","",VLOOKUP($F33,'Bảng tổng hợp'!$C$11:$M$20000,11,0))</f>
        <v>103636060</v>
      </c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</row>
    <row r="34" ht="63.0" customHeight="1">
      <c r="A34" s="138" t="s">
        <v>306</v>
      </c>
      <c r="B34" s="139">
        <v>40978.0</v>
      </c>
      <c r="C34" s="140" t="s">
        <v>307</v>
      </c>
      <c r="D34" s="140" t="s">
        <v>262</v>
      </c>
      <c r="E34" s="141" t="s">
        <v>308</v>
      </c>
      <c r="F34" s="142" t="s">
        <v>207</v>
      </c>
      <c r="G34" s="143" t="str">
        <f>IF($F34="","",VLOOKUP($F34,'Bảng tổng hợp'!$C$11:$Q$20000,2,0))</f>
        <v>Thép V các loại</v>
      </c>
      <c r="H34" s="144" t="str">
        <f>IF($F34="","",VLOOKUP($F34,'Bảng tổng hợp'!$C$11:$Q$20000,3,0))</f>
        <v>kg</v>
      </c>
      <c r="I34" s="145">
        <v>18.0</v>
      </c>
      <c r="J34" s="146">
        <f>IF(F34="",0,VLOOKUP(F34,'Bảng tổng hợp'!$P$11:$Q$397,2,0))</f>
        <v>20000000</v>
      </c>
      <c r="K34" s="147">
        <f t="shared" si="2"/>
        <v>360000000</v>
      </c>
      <c r="L34" s="148">
        <f>IF($F34="","",VLOOKUP($F34,'Bảng tổng hợp'!$C$11:$M$20000,10,0))</f>
        <v>5</v>
      </c>
      <c r="M34" s="149">
        <f>IF($F34="","",VLOOKUP($F34,'Bảng tổng hợp'!$C$11:$M$20000,11,0))</f>
        <v>100000000</v>
      </c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</row>
    <row r="35" ht="63.0" customHeight="1">
      <c r="A35" s="138" t="s">
        <v>306</v>
      </c>
      <c r="B35" s="139">
        <v>40978.0</v>
      </c>
      <c r="C35" s="140" t="s">
        <v>307</v>
      </c>
      <c r="D35" s="140" t="s">
        <v>262</v>
      </c>
      <c r="E35" s="141" t="s">
        <v>308</v>
      </c>
      <c r="F35" s="142" t="s">
        <v>193</v>
      </c>
      <c r="G35" s="143" t="str">
        <f>IF($F35="","",VLOOKUP($F35,'Bảng tổng hợp'!$C$11:$Q$20000,2,0))</f>
        <v>Vôi càng long</v>
      </c>
      <c r="H35" s="144" t="str">
        <f>IF($F35="","",VLOOKUP($F35,'Bảng tổng hợp'!$C$11:$Q$20000,3,0))</f>
        <v>thùng</v>
      </c>
      <c r="I35" s="145">
        <v>15.0</v>
      </c>
      <c r="J35" s="146">
        <f>IF(F35="",0,VLOOKUP(F35,'Bảng tổng hợp'!$P$11:$Q$397,2,0))</f>
        <v>20000000</v>
      </c>
      <c r="K35" s="147">
        <f t="shared" si="2"/>
        <v>300000000</v>
      </c>
      <c r="L35" s="148">
        <f>IF($F35="","",VLOOKUP($F35,'Bảng tổng hợp'!$C$11:$M$20000,10,0))</f>
        <v>5</v>
      </c>
      <c r="M35" s="149">
        <f>IF($F35="","",VLOOKUP($F35,'Bảng tổng hợp'!$C$11:$M$20000,11,0))</f>
        <v>100000000</v>
      </c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</row>
    <row r="36" ht="63.0" customHeight="1">
      <c r="A36" s="138" t="s">
        <v>306</v>
      </c>
      <c r="B36" s="139">
        <v>40978.0</v>
      </c>
      <c r="C36" s="140" t="s">
        <v>307</v>
      </c>
      <c r="D36" s="140" t="s">
        <v>262</v>
      </c>
      <c r="E36" s="141" t="s">
        <v>308</v>
      </c>
      <c r="F36" s="142" t="s">
        <v>203</v>
      </c>
      <c r="G36" s="143" t="str">
        <f>IF($F36="","",VLOOKUP($F36,'Bảng tổng hợp'!$C$11:$Q$20000,2,0))</f>
        <v>Xi măng PC 40</v>
      </c>
      <c r="H36" s="144" t="str">
        <f>IF($F36="","",VLOOKUP($F36,'Bảng tổng hợp'!$C$11:$Q$20000,3,0))</f>
        <v>kg</v>
      </c>
      <c r="I36" s="145">
        <v>75.0</v>
      </c>
      <c r="J36" s="146">
        <f>IF(F36="",0,VLOOKUP(F36,'Bảng tổng hợp'!$P$11:$Q$397,2,0))</f>
        <v>20000000</v>
      </c>
      <c r="K36" s="147">
        <f t="shared" si="2"/>
        <v>1500000000</v>
      </c>
      <c r="L36" s="148">
        <f>IF($F36="","",VLOOKUP($F36,'Bảng tổng hợp'!$C$11:$M$20000,10,0))</f>
        <v>5</v>
      </c>
      <c r="M36" s="149">
        <f>IF($F36="","",VLOOKUP($F36,'Bảng tổng hợp'!$C$11:$M$20000,11,0))</f>
        <v>100000000</v>
      </c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</row>
    <row r="37" ht="63.0" customHeight="1">
      <c r="A37" s="138" t="s">
        <v>306</v>
      </c>
      <c r="B37" s="139">
        <v>40978.0</v>
      </c>
      <c r="C37" s="140" t="s">
        <v>307</v>
      </c>
      <c r="D37" s="140" t="s">
        <v>262</v>
      </c>
      <c r="E37" s="141" t="s">
        <v>308</v>
      </c>
      <c r="F37" s="152" t="s">
        <v>54</v>
      </c>
      <c r="G37" s="143" t="str">
        <f>IF($F37="","",VLOOKUP($F37,'Bảng tổng hợp'!$C$11:$Q$20000,2,0))</f>
        <v>Đinh đĩa</v>
      </c>
      <c r="H37" s="144" t="str">
        <f>IF($F37="","",VLOOKUP($F37,'Bảng tổng hợp'!$C$11:$Q$20000,3,0))</f>
        <v>kg</v>
      </c>
      <c r="I37" s="145">
        <v>0.1397727272727273</v>
      </c>
      <c r="J37" s="146">
        <f>IF(F37="",0,VLOOKUP(F37,'Bảng tổng hợp'!$P$11:$Q$397,2,0))</f>
        <v>33333333.33</v>
      </c>
      <c r="K37" s="147">
        <f t="shared" si="2"/>
        <v>4659091</v>
      </c>
      <c r="L37" s="148">
        <f>IF($F37="","",VLOOKUP($F37,'Bảng tổng hợp'!$C$11:$M$20000,10,0))</f>
        <v>3</v>
      </c>
      <c r="M37" s="149">
        <f>IF($F37="","",VLOOKUP($F37,'Bảng tổng hợp'!$C$11:$M$20000,11,0))</f>
        <v>100000000</v>
      </c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</row>
    <row r="38" ht="63.0" customHeight="1">
      <c r="A38" s="138" t="s">
        <v>306</v>
      </c>
      <c r="B38" s="139">
        <v>40978.0</v>
      </c>
      <c r="C38" s="140" t="s">
        <v>307</v>
      </c>
      <c r="D38" s="140" t="s">
        <v>262</v>
      </c>
      <c r="E38" s="141" t="s">
        <v>308</v>
      </c>
      <c r="F38" s="142" t="s">
        <v>118</v>
      </c>
      <c r="G38" s="143" t="str">
        <f>IF($F38="","",VLOOKUP($F38,'Bảng tổng hợp'!$C$11:$Q$20000,2,0))</f>
        <v>Que hàn 421 2.5</v>
      </c>
      <c r="H38" s="144" t="str">
        <f>IF($F38="","",VLOOKUP($F38,'Bảng tổng hợp'!$C$11:$Q$20000,3,0))</f>
        <v>kg</v>
      </c>
      <c r="I38" s="145">
        <v>1.0</v>
      </c>
      <c r="J38" s="146">
        <f>IF(F38="",0,VLOOKUP(F38,'Bảng tổng hợp'!$P$11:$Q$397,2,0))</f>
        <v>144821.3433</v>
      </c>
      <c r="K38" s="147">
        <f t="shared" si="2"/>
        <v>144821</v>
      </c>
      <c r="L38" s="148">
        <f>IF($F38="","",VLOOKUP($F38,'Bảng tổng hợp'!$C$11:$M$20000,10,0))</f>
        <v>804</v>
      </c>
      <c r="M38" s="149">
        <f>IF($F38="","",VLOOKUP($F38,'Bảng tổng hợp'!$C$11:$M$20000,11,0))</f>
        <v>116436360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ht="63.0" customHeight="1">
      <c r="A39" s="138" t="s">
        <v>309</v>
      </c>
      <c r="B39" s="139">
        <v>40986.0</v>
      </c>
      <c r="C39" s="140" t="s">
        <v>310</v>
      </c>
      <c r="D39" s="140" t="s">
        <v>262</v>
      </c>
      <c r="E39" s="141" t="s">
        <v>311</v>
      </c>
      <c r="F39" s="142" t="s">
        <v>118</v>
      </c>
      <c r="G39" s="143" t="str">
        <f>IF($F39="","",VLOOKUP($F39,'Bảng tổng hợp'!$C$11:$Q$20000,2,0))</f>
        <v>Que hàn 421 2.5</v>
      </c>
      <c r="H39" s="144" t="str">
        <f>IF($F39="","",VLOOKUP($F39,'Bảng tổng hợp'!$C$11:$Q$20000,3,0))</f>
        <v>kg</v>
      </c>
      <c r="I39" s="145">
        <v>35.0</v>
      </c>
      <c r="J39" s="146">
        <f>IF(F39="",0,VLOOKUP(F39,'Bảng tổng hợp'!$P$11:$Q$397,2,0))</f>
        <v>144821.3433</v>
      </c>
      <c r="K39" s="147">
        <f t="shared" si="2"/>
        <v>5068747</v>
      </c>
      <c r="L39" s="148">
        <f>IF($F39="","",VLOOKUP($F39,'Bảng tổng hợp'!$C$11:$M$20000,10,0))</f>
        <v>804</v>
      </c>
      <c r="M39" s="149">
        <f>IF($F39="","",VLOOKUP($F39,'Bảng tổng hợp'!$C$11:$M$20000,11,0))</f>
        <v>116436360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ht="63.0" customHeight="1">
      <c r="A40" s="138" t="s">
        <v>309</v>
      </c>
      <c r="B40" s="139">
        <v>40986.0</v>
      </c>
      <c r="C40" s="140" t="s">
        <v>310</v>
      </c>
      <c r="D40" s="140" t="s">
        <v>262</v>
      </c>
      <c r="E40" s="141" t="s">
        <v>311</v>
      </c>
      <c r="F40" s="142" t="s">
        <v>116</v>
      </c>
      <c r="G40" s="143" t="str">
        <f>IF($F40="","",VLOOKUP($F40,'Bảng tổng hợp'!$C$11:$Q$20000,2,0))</f>
        <v>Que hàn 421 3.2</v>
      </c>
      <c r="H40" s="144" t="str">
        <f>IF($F40="","",VLOOKUP($F40,'Bảng tổng hợp'!$C$11:$Q$20000,3,0))</f>
        <v>kg</v>
      </c>
      <c r="I40" s="145">
        <v>35.0</v>
      </c>
      <c r="J40" s="146">
        <f>IF(F40="",0,VLOOKUP(F40,'Bảng tổng hợp'!$P$11:$Q$397,2,0))</f>
        <v>129806.9215</v>
      </c>
      <c r="K40" s="147">
        <f t="shared" si="2"/>
        <v>4543242</v>
      </c>
      <c r="L40" s="148">
        <f>IF($F40="","",VLOOKUP($F40,'Bảng tổng hợp'!$C$11:$M$20000,10,0))</f>
        <v>904</v>
      </c>
      <c r="M40" s="149">
        <f>IF($F40="","",VLOOKUP($F40,'Bảng tổng hợp'!$C$11:$M$20000,11,0))</f>
        <v>117345457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ht="63.0" customHeight="1">
      <c r="A41" s="138" t="s">
        <v>309</v>
      </c>
      <c r="B41" s="139">
        <v>40986.0</v>
      </c>
      <c r="C41" s="140" t="s">
        <v>310</v>
      </c>
      <c r="D41" s="140" t="s">
        <v>262</v>
      </c>
      <c r="E41" s="141" t="s">
        <v>311</v>
      </c>
      <c r="F41" s="142" t="s">
        <v>180</v>
      </c>
      <c r="G41" s="143" t="str">
        <f>IF($F41="","",VLOOKUP($F41,'Bảng tổng hợp'!$C$11:$Q$20000,2,0))</f>
        <v>Thuốc hàn</v>
      </c>
      <c r="H41" s="144" t="str">
        <f>IF($F41="","",VLOOKUP($F41,'Bảng tổng hợp'!$C$11:$Q$20000,3,0))</f>
        <v>kg</v>
      </c>
      <c r="I41" s="145">
        <v>4.0</v>
      </c>
      <c r="J41" s="146">
        <f>IF(F41="",0,VLOOKUP(F41,'Bảng tổng hợp'!$P$11:$Q$397,2,0))</f>
        <v>20000000</v>
      </c>
      <c r="K41" s="147">
        <f t="shared" si="2"/>
        <v>80000000</v>
      </c>
      <c r="L41" s="148">
        <f>IF($F41="","",VLOOKUP($F41,'Bảng tổng hợp'!$C$11:$M$20000,10,0))</f>
        <v>5</v>
      </c>
      <c r="M41" s="149">
        <f>IF($F41="","",VLOOKUP($F41,'Bảng tổng hợp'!$C$11:$M$20000,11,0))</f>
        <v>100000000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ht="47.25" customHeight="1">
      <c r="A42" s="138" t="s">
        <v>312</v>
      </c>
      <c r="B42" s="139">
        <v>40988.0</v>
      </c>
      <c r="C42" s="140" t="s">
        <v>313</v>
      </c>
      <c r="D42" s="140" t="s">
        <v>262</v>
      </c>
      <c r="E42" s="141" t="s">
        <v>314</v>
      </c>
      <c r="F42" s="142" t="s">
        <v>217</v>
      </c>
      <c r="G42" s="143" t="str">
        <f>IF($F42="","",VLOOKUP($F42,'Bảng tổng hợp'!$C$11:$Q$20000,2,0))</f>
        <v>Thép D8, D10, D12</v>
      </c>
      <c r="H42" s="144" t="str">
        <f>IF($F42="","",VLOOKUP($F42,'Bảng tổng hợp'!$C$11:$Q$20000,3,0))</f>
        <v>kg</v>
      </c>
      <c r="I42" s="145">
        <v>7860.96258823529</v>
      </c>
      <c r="J42" s="146">
        <f>IF(F42="",0,VLOOKUP(F42,'Bảng tổng hợp'!$P$11:$Q$397,2,0))</f>
        <v>20000000</v>
      </c>
      <c r="K42" s="147">
        <f t="shared" si="2"/>
        <v>157219251765</v>
      </c>
      <c r="L42" s="148">
        <f>IF($F42="","",VLOOKUP($F42,'Bảng tổng hợp'!$C$11:$M$20000,10,0))</f>
        <v>5</v>
      </c>
      <c r="M42" s="149">
        <f>IF($F42="","",VLOOKUP($F42,'Bảng tổng hợp'!$C$11:$M$20000,11,0))</f>
        <v>100000000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ht="15.75" customHeight="1">
      <c r="A43" s="138"/>
      <c r="B43" s="139"/>
      <c r="C43" s="140"/>
      <c r="D43" s="140" t="s">
        <v>262</v>
      </c>
      <c r="E43" s="141"/>
      <c r="F43" s="142"/>
      <c r="G43" s="143" t="str">
        <f>IF($F43="","",VLOOKUP($F43,'Bảng tổng hợp'!$C$11:$Q$20000,2,0))</f>
        <v/>
      </c>
      <c r="H43" s="144" t="str">
        <f>IF($F43="","",VLOOKUP($F43,'Bảng tổng hợp'!$C$11:$Q$20000,3,0))</f>
        <v/>
      </c>
      <c r="I43" s="145"/>
      <c r="J43" s="146">
        <f>IF(F43="",0,VLOOKUP(F43,'Bảng tổng hợp'!$P$11:$Q$397,2,0))</f>
        <v>0</v>
      </c>
      <c r="K43" s="147">
        <f t="shared" si="2"/>
        <v>0</v>
      </c>
      <c r="L43" s="148" t="str">
        <f>IF($F43="","",VLOOKUP($F43,'Bảng tổng hợp'!$C$11:$M$20000,10,0))</f>
        <v/>
      </c>
      <c r="M43" s="149" t="str">
        <f>IF($F43="","",VLOOKUP($F43,'Bảng tổng hợp'!$C$11:$M$20000,11,0))</f>
        <v/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ht="15.75" customHeight="1">
      <c r="A44" s="138"/>
      <c r="B44" s="139"/>
      <c r="C44" s="140"/>
      <c r="D44" s="140" t="s">
        <v>262</v>
      </c>
      <c r="E44" s="141"/>
      <c r="F44" s="142"/>
      <c r="G44" s="143" t="str">
        <f>IF($F44="","",VLOOKUP($F44,'Bảng tổng hợp'!$C$11:$Q$20000,2,0))</f>
        <v/>
      </c>
      <c r="H44" s="144" t="str">
        <f>IF($F44="","",VLOOKUP($F44,'Bảng tổng hợp'!$C$11:$Q$20000,3,0))</f>
        <v/>
      </c>
      <c r="I44" s="145"/>
      <c r="J44" s="146">
        <f>IF(F44="",0,VLOOKUP(F44,'Bảng tổng hợp'!$P$11:$Q$397,2,0))</f>
        <v>0</v>
      </c>
      <c r="K44" s="147">
        <f t="shared" si="2"/>
        <v>0</v>
      </c>
      <c r="L44" s="148" t="str">
        <f>IF($F44="","",VLOOKUP($F44,'Bảng tổng hợp'!$C$11:$M$20000,10,0))</f>
        <v/>
      </c>
      <c r="M44" s="149" t="str">
        <f>IF($F44="","",VLOOKUP($F44,'Bảng tổng hợp'!$C$11:$M$20000,11,0))</f>
        <v/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ht="15.75" customHeight="1">
      <c r="A45" s="138"/>
      <c r="B45" s="139"/>
      <c r="C45" s="140"/>
      <c r="D45" s="140" t="s">
        <v>262</v>
      </c>
      <c r="E45" s="141"/>
      <c r="F45" s="142"/>
      <c r="G45" s="143" t="str">
        <f>IF($F45="","",VLOOKUP($F45,'Bảng tổng hợp'!$C$11:$Q$20000,2,0))</f>
        <v/>
      </c>
      <c r="H45" s="144" t="str">
        <f>IF($F45="","",VLOOKUP($F45,'Bảng tổng hợp'!$C$11:$Q$20000,3,0))</f>
        <v/>
      </c>
      <c r="I45" s="145"/>
      <c r="J45" s="146">
        <f>IF(F45="",0,VLOOKUP(F45,'Bảng tổng hợp'!$P$11:$Q$397,2,0))</f>
        <v>0</v>
      </c>
      <c r="K45" s="147">
        <f t="shared" si="2"/>
        <v>0</v>
      </c>
      <c r="L45" s="148" t="str">
        <f>IF($F45="","",VLOOKUP($F45,'Bảng tổng hợp'!$C$11:$M$20000,10,0))</f>
        <v/>
      </c>
      <c r="M45" s="149" t="str">
        <f>IF($F45="","",VLOOKUP($F45,'Bảng tổng hợp'!$C$11:$M$20000,11,0))</f>
        <v/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ht="15.75" customHeight="1">
      <c r="A46" s="138"/>
      <c r="B46" s="139"/>
      <c r="C46" s="140"/>
      <c r="D46" s="140" t="s">
        <v>262</v>
      </c>
      <c r="E46" s="141"/>
      <c r="F46" s="142"/>
      <c r="G46" s="143" t="str">
        <f>IF($F46="","",VLOOKUP($F46,'Bảng tổng hợp'!$C$11:$Q$20000,2,0))</f>
        <v/>
      </c>
      <c r="H46" s="144" t="str">
        <f>IF($F46="","",VLOOKUP($F46,'Bảng tổng hợp'!$C$11:$Q$20000,3,0))</f>
        <v/>
      </c>
      <c r="I46" s="145"/>
      <c r="J46" s="146">
        <f>IF(F46="",0,VLOOKUP(F46,'Bảng tổng hợp'!$P$11:$Q$397,2,0))</f>
        <v>0</v>
      </c>
      <c r="K46" s="147">
        <f t="shared" si="2"/>
        <v>0</v>
      </c>
      <c r="L46" s="148" t="str">
        <f>IF($F46="","",VLOOKUP($F46,'Bảng tổng hợp'!$C$11:$M$20000,10,0))</f>
        <v/>
      </c>
      <c r="M46" s="149" t="str">
        <f>IF($F46="","",VLOOKUP($F46,'Bảng tổng hợp'!$C$11:$M$20000,11,0))</f>
        <v/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ht="15.75" customHeight="1">
      <c r="A47" s="138"/>
      <c r="B47" s="139"/>
      <c r="C47" s="140"/>
      <c r="D47" s="140" t="s">
        <v>262</v>
      </c>
      <c r="E47" s="141"/>
      <c r="F47" s="142"/>
      <c r="G47" s="143" t="str">
        <f>IF($F47="","",VLOOKUP($F47,'Bảng tổng hợp'!$C$11:$Q$20000,2,0))</f>
        <v/>
      </c>
      <c r="H47" s="144" t="str">
        <f>IF($F47="","",VLOOKUP($F47,'Bảng tổng hợp'!$C$11:$Q$20000,3,0))</f>
        <v/>
      </c>
      <c r="I47" s="145"/>
      <c r="J47" s="146">
        <f>IF(F47="",0,VLOOKUP(F47,'Bảng tổng hợp'!$P$11:$Q$397,2,0))</f>
        <v>0</v>
      </c>
      <c r="K47" s="147">
        <f t="shared" si="2"/>
        <v>0</v>
      </c>
      <c r="L47" s="148" t="str">
        <f>IF($F47="","",VLOOKUP($F47,'Bảng tổng hợp'!$C$11:$M$20000,10,0))</f>
        <v/>
      </c>
      <c r="M47" s="149" t="str">
        <f>IF($F47="","",VLOOKUP($F47,'Bảng tổng hợp'!$C$11:$M$20000,11,0))</f>
        <v/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ht="15.75" customHeight="1">
      <c r="A48" s="138"/>
      <c r="B48" s="139"/>
      <c r="C48" s="140"/>
      <c r="D48" s="140" t="s">
        <v>262</v>
      </c>
      <c r="E48" s="141"/>
      <c r="F48" s="142"/>
      <c r="G48" s="143" t="str">
        <f>IF($F48="","",VLOOKUP($F48,'Bảng tổng hợp'!$C$11:$Q$20000,2,0))</f>
        <v/>
      </c>
      <c r="H48" s="144" t="str">
        <f>IF($F48="","",VLOOKUP($F48,'Bảng tổng hợp'!$C$11:$Q$20000,3,0))</f>
        <v/>
      </c>
      <c r="I48" s="145"/>
      <c r="J48" s="146">
        <f>IF(F48="",0,VLOOKUP(F48,'Bảng tổng hợp'!$P$11:$Q$397,2,0))</f>
        <v>0</v>
      </c>
      <c r="K48" s="147">
        <f t="shared" si="2"/>
        <v>0</v>
      </c>
      <c r="L48" s="148" t="str">
        <f>IF($F48="","",VLOOKUP($F48,'Bảng tổng hợp'!$C$11:$M$20000,10,0))</f>
        <v/>
      </c>
      <c r="M48" s="149" t="str">
        <f>IF($F48="","",VLOOKUP($F48,'Bảng tổng hợp'!$C$11:$M$20000,11,0))</f>
        <v/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ht="15.75" customHeight="1">
      <c r="A49" s="138"/>
      <c r="B49" s="139"/>
      <c r="C49" s="140"/>
      <c r="D49" s="140" t="s">
        <v>262</v>
      </c>
      <c r="E49" s="141"/>
      <c r="F49" s="142"/>
      <c r="G49" s="143" t="str">
        <f>IF($F49="","",VLOOKUP($F49,'Bảng tổng hợp'!$C$11:$Q$20000,2,0))</f>
        <v/>
      </c>
      <c r="H49" s="144" t="str">
        <f>IF($F49="","",VLOOKUP($F49,'Bảng tổng hợp'!$C$11:$Q$20000,3,0))</f>
        <v/>
      </c>
      <c r="I49" s="145"/>
      <c r="J49" s="146">
        <f>IF(F49="",0,VLOOKUP(F49,'Bảng tổng hợp'!$P$11:$Q$397,2,0))</f>
        <v>0</v>
      </c>
      <c r="K49" s="147">
        <f t="shared" si="2"/>
        <v>0</v>
      </c>
      <c r="L49" s="148" t="str">
        <f>IF($F49="","",VLOOKUP($F49,'Bảng tổng hợp'!$C$11:$M$20000,10,0))</f>
        <v/>
      </c>
      <c r="M49" s="149" t="str">
        <f>IF($F49="","",VLOOKUP($F49,'Bảng tổng hợp'!$C$11:$M$20000,11,0))</f>
        <v/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ht="15.75" customHeight="1">
      <c r="A50" s="138"/>
      <c r="B50" s="139"/>
      <c r="C50" s="140"/>
      <c r="D50" s="140" t="s">
        <v>262</v>
      </c>
      <c r="E50" s="141"/>
      <c r="F50" s="142"/>
      <c r="G50" s="143" t="str">
        <f>IF($F50="","",VLOOKUP($F50,'Bảng tổng hợp'!$C$11:$Q$20000,2,0))</f>
        <v/>
      </c>
      <c r="H50" s="144" t="str">
        <f>IF($F50="","",VLOOKUP($F50,'Bảng tổng hợp'!$C$11:$Q$20000,3,0))</f>
        <v/>
      </c>
      <c r="I50" s="145"/>
      <c r="J50" s="146">
        <f>IF(F50="",0,VLOOKUP(F50,'Bảng tổng hợp'!$P$11:$Q$397,2,0))</f>
        <v>0</v>
      </c>
      <c r="K50" s="147">
        <f t="shared" si="2"/>
        <v>0</v>
      </c>
      <c r="L50" s="148" t="str">
        <f>IF($F50="","",VLOOKUP($F50,'Bảng tổng hợp'!$C$11:$M$20000,10,0))</f>
        <v/>
      </c>
      <c r="M50" s="149" t="str">
        <f>IF($F50="","",VLOOKUP($F50,'Bảng tổng hợp'!$C$11:$M$20000,11,0))</f>
        <v/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ht="15.75" customHeight="1">
      <c r="A51" s="138"/>
      <c r="B51" s="139"/>
      <c r="C51" s="140"/>
      <c r="D51" s="140" t="s">
        <v>262</v>
      </c>
      <c r="E51" s="141"/>
      <c r="F51" s="142"/>
      <c r="G51" s="143" t="str">
        <f>IF($F51="","",VLOOKUP($F51,'Bảng tổng hợp'!$C$11:$Q$20000,2,0))</f>
        <v/>
      </c>
      <c r="H51" s="144" t="str">
        <f>IF($F51="","",VLOOKUP($F51,'Bảng tổng hợp'!$C$11:$Q$20000,3,0))</f>
        <v/>
      </c>
      <c r="I51" s="145"/>
      <c r="J51" s="146">
        <f>IF(F51="",0,VLOOKUP(F51,'Bảng tổng hợp'!$P$11:$Q$397,2,0))</f>
        <v>0</v>
      </c>
      <c r="K51" s="147">
        <f t="shared" si="2"/>
        <v>0</v>
      </c>
      <c r="L51" s="148" t="str">
        <f>IF($F51="","",VLOOKUP($F51,'Bảng tổng hợp'!$C$11:$M$20000,10,0))</f>
        <v/>
      </c>
      <c r="M51" s="149" t="str">
        <f>IF($F51="","",VLOOKUP($F51,'Bảng tổng hợp'!$C$11:$M$20000,11,0))</f>
        <v/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ht="15.75" customHeight="1">
      <c r="A52" s="138"/>
      <c r="B52" s="139"/>
      <c r="C52" s="140"/>
      <c r="D52" s="140" t="s">
        <v>262</v>
      </c>
      <c r="E52" s="141"/>
      <c r="F52" s="142"/>
      <c r="G52" s="143" t="str">
        <f>IF($F52="","",VLOOKUP($F52,'Bảng tổng hợp'!$C$11:$Q$20000,2,0))</f>
        <v/>
      </c>
      <c r="H52" s="144" t="str">
        <f>IF($F52="","",VLOOKUP($F52,'Bảng tổng hợp'!$C$11:$Q$20000,3,0))</f>
        <v/>
      </c>
      <c r="I52" s="145"/>
      <c r="J52" s="146">
        <f>IF(F52="",0,VLOOKUP(F52,'Bảng tổng hợp'!$P$11:$Q$397,2,0))</f>
        <v>0</v>
      </c>
      <c r="K52" s="147">
        <f t="shared" si="2"/>
        <v>0</v>
      </c>
      <c r="L52" s="148" t="str">
        <f>IF($F52="","",VLOOKUP($F52,'Bảng tổng hợp'!$C$11:$M$20000,10,0))</f>
        <v/>
      </c>
      <c r="M52" s="149" t="str">
        <f>IF($F52="","",VLOOKUP($F52,'Bảng tổng hợp'!$C$11:$M$20000,11,0))</f>
        <v/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ht="15.75" customHeight="1">
      <c r="A53" s="138"/>
      <c r="B53" s="139"/>
      <c r="C53" s="140"/>
      <c r="D53" s="140" t="s">
        <v>262</v>
      </c>
      <c r="E53" s="141"/>
      <c r="F53" s="142"/>
      <c r="G53" s="143" t="str">
        <f>IF($F53="","",VLOOKUP($F53,'Bảng tổng hợp'!$C$11:$Q$20000,2,0))</f>
        <v/>
      </c>
      <c r="H53" s="144" t="str">
        <f>IF($F53="","",VLOOKUP($F53,'Bảng tổng hợp'!$C$11:$Q$20000,3,0))</f>
        <v/>
      </c>
      <c r="I53" s="145"/>
      <c r="J53" s="146">
        <f>IF(F53="",0,VLOOKUP(F53,'Bảng tổng hợp'!$P$11:$Q$397,2,0))</f>
        <v>0</v>
      </c>
      <c r="K53" s="147">
        <f t="shared" si="2"/>
        <v>0</v>
      </c>
      <c r="L53" s="148" t="str">
        <f>IF($F53="","",VLOOKUP($F53,'Bảng tổng hợp'!$C$11:$M$20000,10,0))</f>
        <v/>
      </c>
      <c r="M53" s="149" t="str">
        <f>IF($F53="","",VLOOKUP($F53,'Bảng tổng hợp'!$C$11:$M$20000,11,0))</f>
        <v/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ht="15.75" customHeight="1">
      <c r="A54" s="138"/>
      <c r="B54" s="139"/>
      <c r="C54" s="140"/>
      <c r="D54" s="140" t="s">
        <v>262</v>
      </c>
      <c r="E54" s="141"/>
      <c r="F54" s="142"/>
      <c r="G54" s="143" t="str">
        <f>IF($F54="","",VLOOKUP($F54,'Bảng tổng hợp'!$C$11:$Q$20000,2,0))</f>
        <v/>
      </c>
      <c r="H54" s="144" t="str">
        <f>IF($F54="","",VLOOKUP($F54,'Bảng tổng hợp'!$C$11:$Q$20000,3,0))</f>
        <v/>
      </c>
      <c r="I54" s="145"/>
      <c r="J54" s="146">
        <f>IF(F54="",0,VLOOKUP(F54,'Bảng tổng hợp'!$P$11:$Q$397,2,0))</f>
        <v>0</v>
      </c>
      <c r="K54" s="147">
        <f t="shared" si="2"/>
        <v>0</v>
      </c>
      <c r="L54" s="148" t="str">
        <f>IF($F54="","",VLOOKUP($F54,'Bảng tổng hợp'!$C$11:$M$20000,10,0))</f>
        <v/>
      </c>
      <c r="M54" s="149" t="str">
        <f>IF($F54="","",VLOOKUP($F54,'Bảng tổng hợp'!$C$11:$M$20000,11,0))</f>
        <v/>
      </c>
      <c r="N54" s="15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</row>
    <row r="55" ht="15.75" customHeight="1">
      <c r="A55" s="138"/>
      <c r="B55" s="139"/>
      <c r="C55" s="140"/>
      <c r="D55" s="140" t="s">
        <v>262</v>
      </c>
      <c r="E55" s="141"/>
      <c r="F55" s="142"/>
      <c r="G55" s="143" t="str">
        <f>IF($F55="","",VLOOKUP($F55,'Bảng tổng hợp'!$C$11:$Q$20000,2,0))</f>
        <v/>
      </c>
      <c r="H55" s="144" t="str">
        <f>IF($F55="","",VLOOKUP($F55,'Bảng tổng hợp'!$C$11:$Q$20000,3,0))</f>
        <v/>
      </c>
      <c r="I55" s="145"/>
      <c r="J55" s="146">
        <f>IF(F55="",0,VLOOKUP(F55,'Bảng tổng hợp'!$P$11:$Q$397,2,0))</f>
        <v>0</v>
      </c>
      <c r="K55" s="147">
        <f t="shared" si="2"/>
        <v>0</v>
      </c>
      <c r="L55" s="148" t="str">
        <f>IF($F55="","",VLOOKUP($F55,'Bảng tổng hợp'!$C$11:$M$20000,10,0))</f>
        <v/>
      </c>
      <c r="M55" s="149" t="str">
        <f>IF($F55="","",VLOOKUP($F55,'Bảng tổng hợp'!$C$11:$M$20000,11,0))</f>
        <v/>
      </c>
      <c r="N55" s="15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</row>
    <row r="56" ht="15.75" customHeight="1">
      <c r="A56" s="138"/>
      <c r="B56" s="139"/>
      <c r="C56" s="140"/>
      <c r="D56" s="140" t="s">
        <v>262</v>
      </c>
      <c r="E56" s="141"/>
      <c r="F56" s="142"/>
      <c r="G56" s="143" t="str">
        <f>IF($F56="","",VLOOKUP($F56,'Bảng tổng hợp'!$C$11:$Q$20000,2,0))</f>
        <v/>
      </c>
      <c r="H56" s="144" t="str">
        <f>IF($F56="","",VLOOKUP($F56,'Bảng tổng hợp'!$C$11:$Q$20000,3,0))</f>
        <v/>
      </c>
      <c r="I56" s="145"/>
      <c r="J56" s="146">
        <f>IF(F56="",0,VLOOKUP(F56,'Bảng tổng hợp'!$P$11:$Q$397,2,0))</f>
        <v>0</v>
      </c>
      <c r="K56" s="147">
        <f t="shared" si="2"/>
        <v>0</v>
      </c>
      <c r="L56" s="148" t="str">
        <f>IF($F56="","",VLOOKUP($F56,'Bảng tổng hợp'!$C$11:$M$20000,10,0))</f>
        <v/>
      </c>
      <c r="M56" s="149" t="str">
        <f>IF($F56="","",VLOOKUP($F56,'Bảng tổng hợp'!$C$11:$M$20000,11,0))</f>
        <v/>
      </c>
      <c r="N56" s="15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</row>
    <row r="57" ht="15.75" customHeight="1">
      <c r="A57" s="138"/>
      <c r="B57" s="139"/>
      <c r="C57" s="140"/>
      <c r="D57" s="140" t="s">
        <v>262</v>
      </c>
      <c r="E57" s="141"/>
      <c r="F57" s="142"/>
      <c r="G57" s="143" t="str">
        <f>IF($F57="","",VLOOKUP($F57,'Bảng tổng hợp'!$C$11:$Q$20000,2,0))</f>
        <v/>
      </c>
      <c r="H57" s="144" t="str">
        <f>IF($F57="","",VLOOKUP($F57,'Bảng tổng hợp'!$C$11:$Q$20000,3,0))</f>
        <v/>
      </c>
      <c r="I57" s="145"/>
      <c r="J57" s="146">
        <f>IF(F57="",0,VLOOKUP(F57,'Bảng tổng hợp'!$P$11:$Q$397,2,0))</f>
        <v>0</v>
      </c>
      <c r="K57" s="147">
        <f t="shared" si="2"/>
        <v>0</v>
      </c>
      <c r="L57" s="148" t="str">
        <f>IF($F57="","",VLOOKUP($F57,'Bảng tổng hợp'!$C$11:$M$20000,10,0))</f>
        <v/>
      </c>
      <c r="M57" s="149" t="str">
        <f>IF($F57="","",VLOOKUP($F57,'Bảng tổng hợp'!$C$11:$M$20000,11,0))</f>
        <v/>
      </c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</row>
    <row r="58" ht="15.75" customHeight="1">
      <c r="A58" s="138"/>
      <c r="B58" s="139"/>
      <c r="C58" s="140"/>
      <c r="D58" s="140" t="s">
        <v>262</v>
      </c>
      <c r="E58" s="141"/>
      <c r="F58" s="142"/>
      <c r="G58" s="143" t="str">
        <f>IF($F58="","",VLOOKUP($F58,'Bảng tổng hợp'!$C$11:$Q$20000,2,0))</f>
        <v/>
      </c>
      <c r="H58" s="144" t="str">
        <f>IF($F58="","",VLOOKUP($F58,'Bảng tổng hợp'!$C$11:$Q$20000,3,0))</f>
        <v/>
      </c>
      <c r="I58" s="145"/>
      <c r="J58" s="146">
        <f>IF(F58="",0,VLOOKUP(F58,'Bảng tổng hợp'!$P$11:$Q$397,2,0))</f>
        <v>0</v>
      </c>
      <c r="K58" s="147">
        <f t="shared" si="2"/>
        <v>0</v>
      </c>
      <c r="L58" s="148" t="str">
        <f>IF($F58="","",VLOOKUP($F58,'Bảng tổng hợp'!$C$11:$M$20000,10,0))</f>
        <v/>
      </c>
      <c r="M58" s="149" t="str">
        <f>IF($F58="","",VLOOKUP($F58,'Bảng tổng hợp'!$C$11:$M$20000,11,0))</f>
        <v/>
      </c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</row>
    <row r="59" ht="15.75" customHeight="1">
      <c r="A59" s="138"/>
      <c r="B59" s="139"/>
      <c r="C59" s="140"/>
      <c r="D59" s="140" t="s">
        <v>262</v>
      </c>
      <c r="E59" s="141"/>
      <c r="F59" s="142"/>
      <c r="G59" s="143" t="str">
        <f>IF($F59="","",VLOOKUP($F59,'Bảng tổng hợp'!$C$11:$Q$20000,2,0))</f>
        <v/>
      </c>
      <c r="H59" s="144" t="str">
        <f>IF($F59="","",VLOOKUP($F59,'Bảng tổng hợp'!$C$11:$Q$20000,3,0))</f>
        <v/>
      </c>
      <c r="I59" s="145"/>
      <c r="J59" s="146">
        <f>IF(F59="",0,VLOOKUP(F59,'Bảng tổng hợp'!$P$11:$Q$397,2,0))</f>
        <v>0</v>
      </c>
      <c r="K59" s="147">
        <f t="shared" si="2"/>
        <v>0</v>
      </c>
      <c r="L59" s="148" t="str">
        <f>IF($F59="","",VLOOKUP($F59,'Bảng tổng hợp'!$C$11:$M$20000,10,0))</f>
        <v/>
      </c>
      <c r="M59" s="149" t="str">
        <f>IF($F59="","",VLOOKUP($F59,'Bảng tổng hợp'!$C$11:$M$20000,11,0))</f>
        <v/>
      </c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</row>
    <row r="60" ht="15.75" customHeight="1">
      <c r="A60" s="138"/>
      <c r="B60" s="139"/>
      <c r="C60" s="140"/>
      <c r="D60" s="140" t="s">
        <v>262</v>
      </c>
      <c r="E60" s="141"/>
      <c r="F60" s="142"/>
      <c r="G60" s="143" t="str">
        <f>IF($F60="","",VLOOKUP($F60,'Bảng tổng hợp'!$C$11:$Q$20000,2,0))</f>
        <v/>
      </c>
      <c r="H60" s="144" t="str">
        <f>IF($F60="","",VLOOKUP($F60,'Bảng tổng hợp'!$C$11:$Q$20000,3,0))</f>
        <v/>
      </c>
      <c r="I60" s="145"/>
      <c r="J60" s="146">
        <f>IF(F60="",0,VLOOKUP(F60,'Bảng tổng hợp'!$P$11:$Q$397,2,0))</f>
        <v>0</v>
      </c>
      <c r="K60" s="147">
        <f t="shared" si="2"/>
        <v>0</v>
      </c>
      <c r="L60" s="148" t="str">
        <f>IF($F60="","",VLOOKUP($F60,'Bảng tổng hợp'!$C$11:$M$20000,10,0))</f>
        <v/>
      </c>
      <c r="M60" s="149" t="str">
        <f>IF($F60="","",VLOOKUP($F60,'Bảng tổng hợp'!$C$11:$M$20000,11,0))</f>
        <v/>
      </c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</row>
    <row r="61" ht="15.75" customHeight="1">
      <c r="A61" s="138"/>
      <c r="B61" s="139"/>
      <c r="C61" s="140"/>
      <c r="D61" s="140" t="s">
        <v>262</v>
      </c>
      <c r="E61" s="141"/>
      <c r="F61" s="142"/>
      <c r="G61" s="143" t="str">
        <f>IF($F61="","",VLOOKUP($F61,'Bảng tổng hợp'!$C$11:$Q$20000,2,0))</f>
        <v/>
      </c>
      <c r="H61" s="144" t="str">
        <f>IF($F61="","",VLOOKUP($F61,'Bảng tổng hợp'!$C$11:$Q$20000,3,0))</f>
        <v/>
      </c>
      <c r="I61" s="145"/>
      <c r="J61" s="146">
        <f>IF(F61="",0,VLOOKUP(F61,'Bảng tổng hợp'!$P$11:$Q$397,2,0))</f>
        <v>0</v>
      </c>
      <c r="K61" s="147">
        <f t="shared" si="2"/>
        <v>0</v>
      </c>
      <c r="L61" s="148" t="str">
        <f>IF($F61="","",VLOOKUP($F61,'Bảng tổng hợp'!$C$11:$M$20000,10,0))</f>
        <v/>
      </c>
      <c r="M61" s="149" t="str">
        <f>IF($F61="","",VLOOKUP($F61,'Bảng tổng hợp'!$C$11:$M$20000,11,0))</f>
        <v/>
      </c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</row>
    <row r="62" ht="15.75" customHeight="1">
      <c r="A62" s="138"/>
      <c r="B62" s="139"/>
      <c r="C62" s="140"/>
      <c r="D62" s="140" t="s">
        <v>262</v>
      </c>
      <c r="E62" s="141"/>
      <c r="F62" s="142"/>
      <c r="G62" s="143" t="str">
        <f>IF($F62="","",VLOOKUP($F62,'Bảng tổng hợp'!$C$11:$Q$20000,2,0))</f>
        <v/>
      </c>
      <c r="H62" s="144" t="str">
        <f>IF($F62="","",VLOOKUP($F62,'Bảng tổng hợp'!$C$11:$Q$20000,3,0))</f>
        <v/>
      </c>
      <c r="I62" s="145"/>
      <c r="J62" s="146">
        <f>IF(F62="",0,VLOOKUP(F62,'Bảng tổng hợp'!$P$11:$Q$397,2,0))</f>
        <v>0</v>
      </c>
      <c r="K62" s="147">
        <f t="shared" si="2"/>
        <v>0</v>
      </c>
      <c r="L62" s="148" t="str">
        <f>IF($F62="","",VLOOKUP($F62,'Bảng tổng hợp'!$C$11:$M$20000,10,0))</f>
        <v/>
      </c>
      <c r="M62" s="149" t="str">
        <f>IF($F62="","",VLOOKUP($F62,'Bảng tổng hợp'!$C$11:$M$20000,11,0))</f>
        <v/>
      </c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</row>
    <row r="63" ht="15.75" customHeight="1">
      <c r="A63" s="138"/>
      <c r="B63" s="139"/>
      <c r="C63" s="140"/>
      <c r="D63" s="140" t="s">
        <v>262</v>
      </c>
      <c r="E63" s="141"/>
      <c r="F63" s="142"/>
      <c r="G63" s="143" t="str">
        <f>IF($F63="","",VLOOKUP($F63,'Bảng tổng hợp'!$C$11:$Q$20000,2,0))</f>
        <v/>
      </c>
      <c r="H63" s="144" t="str">
        <f>IF($F63="","",VLOOKUP($F63,'Bảng tổng hợp'!$C$11:$Q$20000,3,0))</f>
        <v/>
      </c>
      <c r="I63" s="145"/>
      <c r="J63" s="146">
        <f>IF(F63="",0,VLOOKUP(F63,'Bảng tổng hợp'!$P$11:$Q$397,2,0))</f>
        <v>0</v>
      </c>
      <c r="K63" s="147">
        <f t="shared" si="2"/>
        <v>0</v>
      </c>
      <c r="L63" s="148" t="str">
        <f>IF($F63="","",VLOOKUP($F63,'Bảng tổng hợp'!$C$11:$M$20000,10,0))</f>
        <v/>
      </c>
      <c r="M63" s="149" t="str">
        <f>IF($F63="","",VLOOKUP($F63,'Bảng tổng hợp'!$C$11:$M$20000,11,0))</f>
        <v/>
      </c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</row>
    <row r="64" ht="15.75" customHeight="1">
      <c r="A64" s="138"/>
      <c r="B64" s="139"/>
      <c r="C64" s="140"/>
      <c r="D64" s="140" t="s">
        <v>262</v>
      </c>
      <c r="E64" s="141"/>
      <c r="F64" s="142"/>
      <c r="G64" s="143" t="str">
        <f>IF($F64="","",VLOOKUP($F64,'Bảng tổng hợp'!$C$11:$Q$20000,2,0))</f>
        <v/>
      </c>
      <c r="H64" s="144" t="str">
        <f>IF($F64="","",VLOOKUP($F64,'Bảng tổng hợp'!$C$11:$Q$20000,3,0))</f>
        <v/>
      </c>
      <c r="I64" s="145"/>
      <c r="J64" s="146">
        <f>IF(F64="",0,VLOOKUP(F64,'Bảng tổng hợp'!$P$11:$Q$397,2,0))</f>
        <v>0</v>
      </c>
      <c r="K64" s="147">
        <f t="shared" si="2"/>
        <v>0</v>
      </c>
      <c r="L64" s="148" t="str">
        <f>IF($F64="","",VLOOKUP($F64,'Bảng tổng hợp'!$C$11:$M$20000,10,0))</f>
        <v/>
      </c>
      <c r="M64" s="149" t="str">
        <f>IF($F64="","",VLOOKUP($F64,'Bảng tổng hợp'!$C$11:$M$20000,11,0))</f>
        <v/>
      </c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</row>
    <row r="65" ht="15.75" customHeight="1">
      <c r="A65" s="138"/>
      <c r="B65" s="139"/>
      <c r="C65" s="140"/>
      <c r="D65" s="140" t="s">
        <v>262</v>
      </c>
      <c r="E65" s="141"/>
      <c r="F65" s="142"/>
      <c r="G65" s="143" t="str">
        <f>IF($F65="","",VLOOKUP($F65,'Bảng tổng hợp'!$C$11:$Q$20000,2,0))</f>
        <v/>
      </c>
      <c r="H65" s="144" t="str">
        <f>IF($F65="","",VLOOKUP($F65,'Bảng tổng hợp'!$C$11:$Q$20000,3,0))</f>
        <v/>
      </c>
      <c r="I65" s="145"/>
      <c r="J65" s="146">
        <f>IF(F65="",0,VLOOKUP(F65,'Bảng tổng hợp'!$P$11:$Q$397,2,0))</f>
        <v>0</v>
      </c>
      <c r="K65" s="147">
        <f t="shared" si="2"/>
        <v>0</v>
      </c>
      <c r="L65" s="148" t="str">
        <f>IF($F65="","",VLOOKUP($F65,'Bảng tổng hợp'!$C$11:$M$20000,10,0))</f>
        <v/>
      </c>
      <c r="M65" s="149" t="str">
        <f>IF($F65="","",VLOOKUP($F65,'Bảng tổng hợp'!$C$11:$M$20000,11,0))</f>
        <v/>
      </c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</row>
    <row r="66" ht="15.75" customHeight="1">
      <c r="A66" s="138"/>
      <c r="B66" s="139"/>
      <c r="C66" s="140"/>
      <c r="D66" s="140" t="s">
        <v>262</v>
      </c>
      <c r="E66" s="141"/>
      <c r="F66" s="142"/>
      <c r="G66" s="143" t="str">
        <f>IF($F66="","",VLOOKUP($F66,'Bảng tổng hợp'!$C$11:$Q$20000,2,0))</f>
        <v/>
      </c>
      <c r="H66" s="144" t="str">
        <f>IF($F66="","",VLOOKUP($F66,'Bảng tổng hợp'!$C$11:$Q$20000,3,0))</f>
        <v/>
      </c>
      <c r="I66" s="145"/>
      <c r="J66" s="146">
        <f>IF(F66="",0,VLOOKUP(F66,'Bảng tổng hợp'!$P$11:$Q$397,2,0))</f>
        <v>0</v>
      </c>
      <c r="K66" s="147">
        <f t="shared" si="2"/>
        <v>0</v>
      </c>
      <c r="L66" s="148" t="str">
        <f>IF($F66="","",VLOOKUP($F66,'Bảng tổng hợp'!$C$11:$M$20000,10,0))</f>
        <v/>
      </c>
      <c r="M66" s="149" t="str">
        <f>IF($F66="","",VLOOKUP($F66,'Bảng tổng hợp'!$C$11:$M$20000,11,0))</f>
        <v/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ht="15.75" customHeight="1">
      <c r="A67" s="138"/>
      <c r="B67" s="139"/>
      <c r="C67" s="140"/>
      <c r="D67" s="140" t="s">
        <v>262</v>
      </c>
      <c r="E67" s="141"/>
      <c r="F67" s="142"/>
      <c r="G67" s="143" t="str">
        <f>IF($F67="","",VLOOKUP($F67,'Bảng tổng hợp'!$C$11:$Q$20000,2,0))</f>
        <v/>
      </c>
      <c r="H67" s="144" t="str">
        <f>IF($F67="","",VLOOKUP($F67,'Bảng tổng hợp'!$C$11:$Q$20000,3,0))</f>
        <v/>
      </c>
      <c r="I67" s="145"/>
      <c r="J67" s="146">
        <f>IF(F67="",0,VLOOKUP(F67,'Bảng tổng hợp'!$P$11:$Q$397,2,0))</f>
        <v>0</v>
      </c>
      <c r="K67" s="147">
        <f t="shared" si="2"/>
        <v>0</v>
      </c>
      <c r="L67" s="148" t="str">
        <f>IF($F67="","",VLOOKUP($F67,'Bảng tổng hợp'!$C$11:$M$20000,10,0))</f>
        <v/>
      </c>
      <c r="M67" s="149" t="str">
        <f>IF($F67="","",VLOOKUP($F67,'Bảng tổng hợp'!$C$11:$M$20000,11,0))</f>
        <v/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ht="15.75" customHeight="1">
      <c r="A68" s="138"/>
      <c r="B68" s="139"/>
      <c r="C68" s="140"/>
      <c r="D68" s="140" t="s">
        <v>262</v>
      </c>
      <c r="E68" s="141"/>
      <c r="F68" s="142"/>
      <c r="G68" s="143" t="str">
        <f>IF($F68="","",VLOOKUP($F68,'Bảng tổng hợp'!$C$11:$Q$20000,2,0))</f>
        <v/>
      </c>
      <c r="H68" s="144" t="str">
        <f>IF($F68="","",VLOOKUP($F68,'Bảng tổng hợp'!$C$11:$Q$20000,3,0))</f>
        <v/>
      </c>
      <c r="I68" s="145"/>
      <c r="J68" s="146">
        <f>IF(F68="",0,VLOOKUP(F68,'Bảng tổng hợp'!$P$11:$Q$397,2,0))</f>
        <v>0</v>
      </c>
      <c r="K68" s="147">
        <f t="shared" si="2"/>
        <v>0</v>
      </c>
      <c r="L68" s="148" t="str">
        <f>IF($F68="","",VLOOKUP($F68,'Bảng tổng hợp'!$C$11:$M$20000,10,0))</f>
        <v/>
      </c>
      <c r="M68" s="149" t="str">
        <f>IF($F68="","",VLOOKUP($F68,'Bảng tổng hợp'!$C$11:$M$20000,11,0))</f>
        <v/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ht="15.75" customHeight="1">
      <c r="A69" s="138"/>
      <c r="B69" s="139"/>
      <c r="C69" s="140"/>
      <c r="D69" s="140" t="s">
        <v>262</v>
      </c>
      <c r="E69" s="141"/>
      <c r="F69" s="142"/>
      <c r="G69" s="143" t="str">
        <f>IF($F69="","",VLOOKUP($F69,'Bảng tổng hợp'!$C$11:$Q$20000,2,0))</f>
        <v/>
      </c>
      <c r="H69" s="144" t="str">
        <f>IF($F69="","",VLOOKUP($F69,'Bảng tổng hợp'!$C$11:$Q$20000,3,0))</f>
        <v/>
      </c>
      <c r="I69" s="145"/>
      <c r="J69" s="146">
        <f>IF(F69="",0,VLOOKUP(F69,'Bảng tổng hợp'!$P$11:$Q$397,2,0))</f>
        <v>0</v>
      </c>
      <c r="K69" s="147">
        <f t="shared" si="2"/>
        <v>0</v>
      </c>
      <c r="L69" s="148" t="str">
        <f>IF($F69="","",VLOOKUP($F69,'Bảng tổng hợp'!$C$11:$M$20000,10,0))</f>
        <v/>
      </c>
      <c r="M69" s="149" t="str">
        <f>IF($F69="","",VLOOKUP($F69,'Bảng tổng hợp'!$C$11:$M$20000,11,0))</f>
        <v/>
      </c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ht="15.75" customHeight="1">
      <c r="A70" s="138"/>
      <c r="B70" s="139"/>
      <c r="C70" s="140"/>
      <c r="D70" s="140" t="s">
        <v>262</v>
      </c>
      <c r="E70" s="141"/>
      <c r="F70" s="142"/>
      <c r="G70" s="143" t="str">
        <f>IF($F70="","",VLOOKUP($F70,'Bảng tổng hợp'!$C$11:$Q$20000,2,0))</f>
        <v/>
      </c>
      <c r="H70" s="144" t="str">
        <f>IF($F70="","",VLOOKUP($F70,'Bảng tổng hợp'!$C$11:$Q$20000,3,0))</f>
        <v/>
      </c>
      <c r="I70" s="145"/>
      <c r="J70" s="146">
        <f>IF(F70="",0,VLOOKUP(F70,'Bảng tổng hợp'!$P$11:$Q$397,2,0))</f>
        <v>0</v>
      </c>
      <c r="K70" s="147">
        <f t="shared" si="2"/>
        <v>0</v>
      </c>
      <c r="L70" s="148" t="str">
        <f>IF($F70="","",VLOOKUP($F70,'Bảng tổng hợp'!$C$11:$M$20000,10,0))</f>
        <v/>
      </c>
      <c r="M70" s="149" t="str">
        <f>IF($F70="","",VLOOKUP($F70,'Bảng tổng hợp'!$C$11:$M$20000,11,0))</f>
        <v/>
      </c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ht="15.75" customHeight="1">
      <c r="A71" s="138"/>
      <c r="B71" s="139"/>
      <c r="C71" s="140"/>
      <c r="D71" s="140" t="s">
        <v>262</v>
      </c>
      <c r="E71" s="141"/>
      <c r="F71" s="142"/>
      <c r="G71" s="143" t="str">
        <f>IF($F71="","",VLOOKUP($F71,'Bảng tổng hợp'!$C$11:$Q$20000,2,0))</f>
        <v/>
      </c>
      <c r="H71" s="144" t="str">
        <f>IF($F71="","",VLOOKUP($F71,'Bảng tổng hợp'!$C$11:$Q$20000,3,0))</f>
        <v/>
      </c>
      <c r="I71" s="145"/>
      <c r="J71" s="146">
        <f>IF(F71="",0,VLOOKUP(F71,'Bảng tổng hợp'!$P$11:$Q$397,2,0))</f>
        <v>0</v>
      </c>
      <c r="K71" s="147">
        <f t="shared" si="2"/>
        <v>0</v>
      </c>
      <c r="L71" s="148" t="str">
        <f>IF($F71="","",VLOOKUP($F71,'Bảng tổng hợp'!$C$11:$M$20000,10,0))</f>
        <v/>
      </c>
      <c r="M71" s="149" t="str">
        <f>IF($F71="","",VLOOKUP($F71,'Bảng tổng hợp'!$C$11:$M$20000,11,0))</f>
        <v/>
      </c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ht="15.75" customHeight="1">
      <c r="A72" s="138"/>
      <c r="B72" s="139"/>
      <c r="C72" s="140"/>
      <c r="D72" s="140" t="s">
        <v>262</v>
      </c>
      <c r="E72" s="141"/>
      <c r="F72" s="142"/>
      <c r="G72" s="143" t="str">
        <f>IF($F72="","",VLOOKUP($F72,'Bảng tổng hợp'!$C$11:$Q$20000,2,0))</f>
        <v/>
      </c>
      <c r="H72" s="144" t="str">
        <f>IF($F72="","",VLOOKUP($F72,'Bảng tổng hợp'!$C$11:$Q$20000,3,0))</f>
        <v/>
      </c>
      <c r="I72" s="145"/>
      <c r="J72" s="146">
        <f>IF(F72="",0,VLOOKUP(F72,'Bảng tổng hợp'!$P$11:$Q$397,2,0))</f>
        <v>0</v>
      </c>
      <c r="K72" s="147">
        <f t="shared" si="2"/>
        <v>0</v>
      </c>
      <c r="L72" s="148" t="str">
        <f>IF($F72="","",VLOOKUP($F72,'Bảng tổng hợp'!$C$11:$M$20000,10,0))</f>
        <v/>
      </c>
      <c r="M72" s="149" t="str">
        <f>IF($F72="","",VLOOKUP($F72,'Bảng tổng hợp'!$C$11:$M$20000,11,0))</f>
        <v/>
      </c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ht="15.75" customHeight="1">
      <c r="A73" s="138"/>
      <c r="B73" s="139"/>
      <c r="C73" s="140"/>
      <c r="D73" s="140" t="s">
        <v>262</v>
      </c>
      <c r="E73" s="141"/>
      <c r="F73" s="142"/>
      <c r="G73" s="143" t="str">
        <f>IF($F73="","",VLOOKUP($F73,'Bảng tổng hợp'!$C$11:$Q$20000,2,0))</f>
        <v/>
      </c>
      <c r="H73" s="144" t="str">
        <f>IF($F73="","",VLOOKUP($F73,'Bảng tổng hợp'!$C$11:$Q$20000,3,0))</f>
        <v/>
      </c>
      <c r="I73" s="145"/>
      <c r="J73" s="146">
        <f>IF(F73="",0,VLOOKUP(F73,'Bảng tổng hợp'!$P$11:$Q$397,2,0))</f>
        <v>0</v>
      </c>
      <c r="K73" s="147">
        <f t="shared" si="2"/>
        <v>0</v>
      </c>
      <c r="L73" s="148" t="str">
        <f>IF($F73="","",VLOOKUP($F73,'Bảng tổng hợp'!$C$11:$M$20000,10,0))</f>
        <v/>
      </c>
      <c r="M73" s="149" t="str">
        <f>IF($F73="","",VLOOKUP($F73,'Bảng tổng hợp'!$C$11:$M$20000,11,0))</f>
        <v/>
      </c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ht="15.75" customHeight="1">
      <c r="A74" s="138"/>
      <c r="B74" s="139"/>
      <c r="C74" s="140"/>
      <c r="D74" s="140" t="s">
        <v>262</v>
      </c>
      <c r="E74" s="141"/>
      <c r="F74" s="142"/>
      <c r="G74" s="143" t="str">
        <f>IF($F74="","",VLOOKUP($F74,'Bảng tổng hợp'!$C$11:$Q$20000,2,0))</f>
        <v/>
      </c>
      <c r="H74" s="144" t="str">
        <f>IF($F74="","",VLOOKUP($F74,'Bảng tổng hợp'!$C$11:$Q$20000,3,0))</f>
        <v/>
      </c>
      <c r="I74" s="145"/>
      <c r="J74" s="146">
        <f>IF(F74="",0,VLOOKUP(F74,'Bảng tổng hợp'!$P$11:$Q$397,2,0))</f>
        <v>0</v>
      </c>
      <c r="K74" s="147">
        <f t="shared" si="2"/>
        <v>0</v>
      </c>
      <c r="L74" s="148" t="str">
        <f>IF($F74="","",VLOOKUP($F74,'Bảng tổng hợp'!$C$11:$M$20000,10,0))</f>
        <v/>
      </c>
      <c r="M74" s="149" t="str">
        <f>IF($F74="","",VLOOKUP($F74,'Bảng tổng hợp'!$C$11:$M$20000,11,0))</f>
        <v/>
      </c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ht="15.75" customHeight="1">
      <c r="A75" s="138"/>
      <c r="B75" s="139"/>
      <c r="C75" s="140"/>
      <c r="D75" s="140" t="s">
        <v>262</v>
      </c>
      <c r="E75" s="141"/>
      <c r="F75" s="142"/>
      <c r="G75" s="143" t="str">
        <f>IF($F75="","",VLOOKUP($F75,'Bảng tổng hợp'!$C$11:$Q$20000,2,0))</f>
        <v/>
      </c>
      <c r="H75" s="144" t="str">
        <f>IF($F75="","",VLOOKUP($F75,'Bảng tổng hợp'!$C$11:$Q$20000,3,0))</f>
        <v/>
      </c>
      <c r="I75" s="145"/>
      <c r="J75" s="146">
        <f>IF(F75="",0,VLOOKUP(F75,'Bảng tổng hợp'!$P$11:$Q$397,2,0))</f>
        <v>0</v>
      </c>
      <c r="K75" s="147">
        <f t="shared" si="2"/>
        <v>0</v>
      </c>
      <c r="L75" s="148" t="str">
        <f>IF($F75="","",VLOOKUP($F75,'Bảng tổng hợp'!$C$11:$M$20000,10,0))</f>
        <v/>
      </c>
      <c r="M75" s="149" t="str">
        <f>IF($F75="","",VLOOKUP($F75,'Bảng tổng hợp'!$C$11:$M$20000,11,0))</f>
        <v/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ht="15.75" customHeight="1">
      <c r="A76" s="138"/>
      <c r="B76" s="139"/>
      <c r="C76" s="140"/>
      <c r="D76" s="140" t="s">
        <v>262</v>
      </c>
      <c r="E76" s="141"/>
      <c r="F76" s="142"/>
      <c r="G76" s="143" t="str">
        <f>IF($F76="","",VLOOKUP($F76,'Bảng tổng hợp'!$C$11:$Q$20000,2,0))</f>
        <v/>
      </c>
      <c r="H76" s="144" t="str">
        <f>IF($F76="","",VLOOKUP($F76,'Bảng tổng hợp'!$C$11:$Q$20000,3,0))</f>
        <v/>
      </c>
      <c r="I76" s="145"/>
      <c r="J76" s="146">
        <f>IF(F76="",0,VLOOKUP(F76,'Bảng tổng hợp'!$P$11:$Q$397,2,0))</f>
        <v>0</v>
      </c>
      <c r="K76" s="147">
        <f t="shared" si="2"/>
        <v>0</v>
      </c>
      <c r="L76" s="148" t="str">
        <f>IF($F76="","",VLOOKUP($F76,'Bảng tổng hợp'!$C$11:$M$20000,10,0))</f>
        <v/>
      </c>
      <c r="M76" s="149" t="str">
        <f>IF($F76="","",VLOOKUP($F76,'Bảng tổng hợp'!$C$11:$M$20000,11,0))</f>
        <v/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ht="15.75" customHeight="1">
      <c r="A77" s="138"/>
      <c r="B77" s="139"/>
      <c r="C77" s="140"/>
      <c r="D77" s="140" t="s">
        <v>262</v>
      </c>
      <c r="E77" s="141"/>
      <c r="F77" s="142"/>
      <c r="G77" s="143" t="str">
        <f>IF($F77="","",VLOOKUP($F77,'Bảng tổng hợp'!$C$11:$Q$20000,2,0))</f>
        <v/>
      </c>
      <c r="H77" s="144" t="str">
        <f>IF($F77="","",VLOOKUP($F77,'Bảng tổng hợp'!$C$11:$Q$20000,3,0))</f>
        <v/>
      </c>
      <c r="I77" s="145"/>
      <c r="J77" s="146">
        <f>IF(F77="",0,VLOOKUP(F77,'Bảng tổng hợp'!$P$11:$Q$397,2,0))</f>
        <v>0</v>
      </c>
      <c r="K77" s="147">
        <f t="shared" si="2"/>
        <v>0</v>
      </c>
      <c r="L77" s="148" t="str">
        <f>IF($F77="","",VLOOKUP($F77,'Bảng tổng hợp'!$C$11:$M$20000,10,0))</f>
        <v/>
      </c>
      <c r="M77" s="149" t="str">
        <f>IF($F77="","",VLOOKUP($F77,'Bảng tổng hợp'!$C$11:$M$20000,11,0))</f>
        <v/>
      </c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ht="15.75" customHeight="1">
      <c r="A78" s="138"/>
      <c r="B78" s="139"/>
      <c r="C78" s="140"/>
      <c r="D78" s="140" t="s">
        <v>262</v>
      </c>
      <c r="E78" s="141"/>
      <c r="F78" s="142"/>
      <c r="G78" s="143" t="str">
        <f>IF($F78="","",VLOOKUP($F78,'Bảng tổng hợp'!$C$11:$Q$20000,2,0))</f>
        <v/>
      </c>
      <c r="H78" s="144" t="str">
        <f>IF($F78="","",VLOOKUP($F78,'Bảng tổng hợp'!$C$11:$Q$20000,3,0))</f>
        <v/>
      </c>
      <c r="I78" s="145"/>
      <c r="J78" s="146">
        <f>IF(F78="",0,VLOOKUP(F78,'Bảng tổng hợp'!$P$11:$Q$397,2,0))</f>
        <v>0</v>
      </c>
      <c r="K78" s="147">
        <f t="shared" si="2"/>
        <v>0</v>
      </c>
      <c r="L78" s="148" t="str">
        <f>IF($F78="","",VLOOKUP($F78,'Bảng tổng hợp'!$C$11:$M$20000,10,0))</f>
        <v/>
      </c>
      <c r="M78" s="149" t="str">
        <f>IF($F78="","",VLOOKUP($F78,'Bảng tổng hợp'!$C$11:$M$20000,11,0))</f>
        <v/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ht="15.75" customHeight="1">
      <c r="A79" s="138"/>
      <c r="B79" s="139"/>
      <c r="C79" s="140"/>
      <c r="D79" s="140" t="s">
        <v>262</v>
      </c>
      <c r="E79" s="141"/>
      <c r="F79" s="142"/>
      <c r="G79" s="143" t="str">
        <f>IF($F79="","",VLOOKUP($F79,'Bảng tổng hợp'!$C$11:$Q$20000,2,0))</f>
        <v/>
      </c>
      <c r="H79" s="144" t="str">
        <f>IF($F79="","",VLOOKUP($F79,'Bảng tổng hợp'!$C$11:$Q$20000,3,0))</f>
        <v/>
      </c>
      <c r="I79" s="145"/>
      <c r="J79" s="146">
        <f>IF(F79="",0,VLOOKUP(F79,'Bảng tổng hợp'!$P$11:$Q$397,2,0))</f>
        <v>0</v>
      </c>
      <c r="K79" s="147">
        <f t="shared" si="2"/>
        <v>0</v>
      </c>
      <c r="L79" s="148" t="str">
        <f>IF($F79="","",VLOOKUP($F79,'Bảng tổng hợp'!$C$11:$M$20000,10,0))</f>
        <v/>
      </c>
      <c r="M79" s="149" t="str">
        <f>IF($F79="","",VLOOKUP($F79,'Bảng tổng hợp'!$C$11:$M$20000,11,0))</f>
        <v/>
      </c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ht="15.75" customHeight="1">
      <c r="A80" s="138"/>
      <c r="B80" s="139"/>
      <c r="C80" s="140"/>
      <c r="D80" s="140" t="s">
        <v>262</v>
      </c>
      <c r="E80" s="141"/>
      <c r="F80" s="142"/>
      <c r="G80" s="143" t="str">
        <f>IF($F80="","",VLOOKUP($F80,'Bảng tổng hợp'!$C$11:$Q$20000,2,0))</f>
        <v/>
      </c>
      <c r="H80" s="144" t="str">
        <f>IF($F80="","",VLOOKUP($F80,'Bảng tổng hợp'!$C$11:$Q$20000,3,0))</f>
        <v/>
      </c>
      <c r="I80" s="145"/>
      <c r="J80" s="146">
        <f>IF(F80="",0,VLOOKUP(F80,'Bảng tổng hợp'!$P$11:$Q$397,2,0))</f>
        <v>0</v>
      </c>
      <c r="K80" s="147">
        <f t="shared" si="2"/>
        <v>0</v>
      </c>
      <c r="L80" s="148" t="str">
        <f>IF($F80="","",VLOOKUP($F80,'Bảng tổng hợp'!$C$11:$M$20000,10,0))</f>
        <v/>
      </c>
      <c r="M80" s="149" t="str">
        <f>IF($F80="","",VLOOKUP($F80,'Bảng tổng hợp'!$C$11:$M$20000,11,0))</f>
        <v/>
      </c>
      <c r="N80" s="153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ht="15.75" customHeight="1">
      <c r="A81" s="138"/>
      <c r="B81" s="139"/>
      <c r="C81" s="140"/>
      <c r="D81" s="140" t="s">
        <v>262</v>
      </c>
      <c r="E81" s="141"/>
      <c r="F81" s="142"/>
      <c r="G81" s="143" t="str">
        <f>IF($F81="","",VLOOKUP($F81,'Bảng tổng hợp'!$C$11:$Q$20000,2,0))</f>
        <v/>
      </c>
      <c r="H81" s="144" t="str">
        <f>IF($F81="","",VLOOKUP($F81,'Bảng tổng hợp'!$C$11:$Q$20000,3,0))</f>
        <v/>
      </c>
      <c r="I81" s="145"/>
      <c r="J81" s="146">
        <f>IF(F81="",0,VLOOKUP(F81,'Bảng tổng hợp'!$P$11:$Q$397,2,0))</f>
        <v>0</v>
      </c>
      <c r="K81" s="147">
        <f t="shared" si="2"/>
        <v>0</v>
      </c>
      <c r="L81" s="148" t="str">
        <f>IF($F81="","",VLOOKUP($F81,'Bảng tổng hợp'!$C$11:$M$20000,10,0))</f>
        <v/>
      </c>
      <c r="M81" s="149" t="str">
        <f>IF($F81="","",VLOOKUP($F81,'Bảng tổng hợp'!$C$11:$M$20000,11,0))</f>
        <v/>
      </c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ht="15.75" customHeight="1">
      <c r="A82" s="138"/>
      <c r="B82" s="139"/>
      <c r="C82" s="140"/>
      <c r="D82" s="140" t="s">
        <v>262</v>
      </c>
      <c r="E82" s="141"/>
      <c r="F82" s="142"/>
      <c r="G82" s="143" t="str">
        <f>IF($F82="","",VLOOKUP($F82,'Bảng tổng hợp'!$C$11:$Q$20000,2,0))</f>
        <v/>
      </c>
      <c r="H82" s="144" t="str">
        <f>IF($F82="","",VLOOKUP($F82,'Bảng tổng hợp'!$C$11:$Q$20000,3,0))</f>
        <v/>
      </c>
      <c r="I82" s="145"/>
      <c r="J82" s="146">
        <f>IF(F82="",0,VLOOKUP(F82,'Bảng tổng hợp'!$P$11:$Q$397,2,0))</f>
        <v>0</v>
      </c>
      <c r="K82" s="147">
        <f t="shared" si="2"/>
        <v>0</v>
      </c>
      <c r="L82" s="148" t="str">
        <f>IF($F82="","",VLOOKUP($F82,'Bảng tổng hợp'!$C$11:$M$20000,10,0))</f>
        <v/>
      </c>
      <c r="M82" s="149" t="str">
        <f>IF($F82="","",VLOOKUP($F82,'Bảng tổng hợp'!$C$11:$M$20000,11,0))</f>
        <v/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ht="15.75" customHeight="1">
      <c r="A83" s="138"/>
      <c r="B83" s="139"/>
      <c r="C83" s="140"/>
      <c r="D83" s="140" t="s">
        <v>262</v>
      </c>
      <c r="E83" s="141"/>
      <c r="F83" s="142"/>
      <c r="G83" s="143" t="str">
        <f>IF($F83="","",VLOOKUP($F83,'Bảng tổng hợp'!$C$11:$Q$20000,2,0))</f>
        <v/>
      </c>
      <c r="H83" s="144" t="str">
        <f>IF($F83="","",VLOOKUP($F83,'Bảng tổng hợp'!$C$11:$Q$20000,3,0))</f>
        <v/>
      </c>
      <c r="I83" s="145"/>
      <c r="J83" s="146">
        <f>IF(F83="",0,VLOOKUP(F83,'Bảng tổng hợp'!$P$11:$Q$397,2,0))</f>
        <v>0</v>
      </c>
      <c r="K83" s="147">
        <f t="shared" si="2"/>
        <v>0</v>
      </c>
      <c r="L83" s="148" t="str">
        <f>IF($F83="","",VLOOKUP($F83,'Bảng tổng hợp'!$C$11:$M$20000,10,0))</f>
        <v/>
      </c>
      <c r="M83" s="149" t="str">
        <f>IF($F83="","",VLOOKUP($F83,'Bảng tổng hợp'!$C$11:$M$20000,11,0))</f>
        <v/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ht="15.75" customHeight="1">
      <c r="A84" s="138"/>
      <c r="B84" s="139"/>
      <c r="C84" s="140"/>
      <c r="D84" s="140" t="s">
        <v>262</v>
      </c>
      <c r="E84" s="141"/>
      <c r="F84" s="142"/>
      <c r="G84" s="143" t="str">
        <f>IF($F84="","",VLOOKUP($F84,'Bảng tổng hợp'!$C$11:$Q$20000,2,0))</f>
        <v/>
      </c>
      <c r="H84" s="144" t="str">
        <f>IF($F84="","",VLOOKUP($F84,'Bảng tổng hợp'!$C$11:$Q$20000,3,0))</f>
        <v/>
      </c>
      <c r="I84" s="145"/>
      <c r="J84" s="146">
        <f>IF(F84="",0,VLOOKUP(F84,'Bảng tổng hợp'!$P$11:$Q$397,2,0))</f>
        <v>0</v>
      </c>
      <c r="K84" s="147">
        <f t="shared" si="2"/>
        <v>0</v>
      </c>
      <c r="L84" s="148" t="str">
        <f>IF($F84="","",VLOOKUP($F84,'Bảng tổng hợp'!$C$11:$M$20000,10,0))</f>
        <v/>
      </c>
      <c r="M84" s="149" t="str">
        <f>IF($F84="","",VLOOKUP($F84,'Bảng tổng hợp'!$C$11:$M$20000,11,0))</f>
        <v/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ht="15.75" customHeight="1">
      <c r="A85" s="138"/>
      <c r="B85" s="139"/>
      <c r="C85" s="140"/>
      <c r="D85" s="140" t="s">
        <v>262</v>
      </c>
      <c r="E85" s="141"/>
      <c r="F85" s="142"/>
      <c r="G85" s="143" t="str">
        <f>IF($F85="","",VLOOKUP($F85,'Bảng tổng hợp'!$C$11:$Q$20000,2,0))</f>
        <v/>
      </c>
      <c r="H85" s="144" t="str">
        <f>IF($F85="","",VLOOKUP($F85,'Bảng tổng hợp'!$C$11:$Q$20000,3,0))</f>
        <v/>
      </c>
      <c r="I85" s="145"/>
      <c r="J85" s="146">
        <f>IF(F85="",0,VLOOKUP(F85,'Bảng tổng hợp'!$P$11:$Q$397,2,0))</f>
        <v>0</v>
      </c>
      <c r="K85" s="147">
        <f t="shared" si="2"/>
        <v>0</v>
      </c>
      <c r="L85" s="148" t="str">
        <f>IF($F85="","",VLOOKUP($F85,'Bảng tổng hợp'!$C$11:$M$20000,10,0))</f>
        <v/>
      </c>
      <c r="M85" s="149" t="str">
        <f>IF($F85="","",VLOOKUP($F85,'Bảng tổng hợp'!$C$11:$M$20000,11,0))</f>
        <v/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ht="15.75" customHeight="1">
      <c r="A86" s="138"/>
      <c r="B86" s="154"/>
      <c r="C86" s="155"/>
      <c r="D86" s="156" t="s">
        <v>262</v>
      </c>
      <c r="E86" s="141"/>
      <c r="F86" s="142"/>
      <c r="G86" s="143" t="str">
        <f>IF($F86="","",VLOOKUP($F86,'Bảng tổng hợp'!$C$11:$Q$20000,2,0))</f>
        <v/>
      </c>
      <c r="H86" s="144" t="str">
        <f>IF($F86="","",VLOOKUP($F86,'Bảng tổng hợp'!$C$11:$Q$20000,3,0))</f>
        <v/>
      </c>
      <c r="I86" s="145"/>
      <c r="J86" s="146">
        <f>IF(F86="",0,VLOOKUP(F86,'Bảng tổng hợp'!$P$11:$Q$397,2,0))</f>
        <v>0</v>
      </c>
      <c r="K86" s="147">
        <f t="shared" si="2"/>
        <v>0</v>
      </c>
      <c r="L86" s="148" t="str">
        <f>IF($F86="","",VLOOKUP($F86,'Bảng tổng hợp'!$C$11:$M$20000,10,0))</f>
        <v/>
      </c>
      <c r="M86" s="149" t="str">
        <f>IF($F86="","",VLOOKUP($F86,'Bảng tổng hợp'!$C$11:$M$20000,11,0))</f>
        <v/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ht="15.75" customHeight="1">
      <c r="A87" s="138"/>
      <c r="B87" s="154"/>
      <c r="C87" s="155"/>
      <c r="D87" s="156" t="s">
        <v>262</v>
      </c>
      <c r="E87" s="141"/>
      <c r="F87" s="142"/>
      <c r="G87" s="143" t="str">
        <f>IF($F87="","",VLOOKUP($F87,'Bảng tổng hợp'!$C$11:$Q$20000,2,0))</f>
        <v/>
      </c>
      <c r="H87" s="144" t="str">
        <f>IF($F87="","",VLOOKUP($F87,'Bảng tổng hợp'!$C$11:$Q$20000,3,0))</f>
        <v/>
      </c>
      <c r="I87" s="145"/>
      <c r="J87" s="146">
        <f>IF(F87="",0,VLOOKUP(F87,'Bảng tổng hợp'!$P$11:$Q$397,2,0))</f>
        <v>0</v>
      </c>
      <c r="K87" s="147">
        <f t="shared" si="2"/>
        <v>0</v>
      </c>
      <c r="L87" s="148" t="str">
        <f>IF($F87="","",VLOOKUP($F87,'Bảng tổng hợp'!$C$11:$M$20000,10,0))</f>
        <v/>
      </c>
      <c r="M87" s="149" t="str">
        <f>IF($F87="","",VLOOKUP($F87,'Bảng tổng hợp'!$C$11:$M$20000,11,0))</f>
        <v/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ht="15.75" customHeight="1">
      <c r="A88" s="138"/>
      <c r="B88" s="154"/>
      <c r="C88" s="155"/>
      <c r="D88" s="156" t="s">
        <v>262</v>
      </c>
      <c r="E88" s="141"/>
      <c r="F88" s="142"/>
      <c r="G88" s="143" t="str">
        <f>IF($F88="","",VLOOKUP($F88,'Bảng tổng hợp'!$C$11:$Q$20000,2,0))</f>
        <v/>
      </c>
      <c r="H88" s="144" t="str">
        <f>IF($F88="","",VLOOKUP($F88,'Bảng tổng hợp'!$C$11:$Q$20000,3,0))</f>
        <v/>
      </c>
      <c r="I88" s="145"/>
      <c r="J88" s="146">
        <f>IF(F88="",0,VLOOKUP(F88,'Bảng tổng hợp'!$P$11:$Q$397,2,0))</f>
        <v>0</v>
      </c>
      <c r="K88" s="147">
        <f t="shared" si="2"/>
        <v>0</v>
      </c>
      <c r="L88" s="148" t="str">
        <f>IF($F88="","",VLOOKUP($F88,'Bảng tổng hợp'!$C$11:$M$20000,10,0))</f>
        <v/>
      </c>
      <c r="M88" s="149" t="str">
        <f>IF($F88="","",VLOOKUP($F88,'Bảng tổng hợp'!$C$11:$M$20000,11,0))</f>
        <v/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ht="15.75" customHeight="1">
      <c r="A89" s="138"/>
      <c r="B89" s="154"/>
      <c r="C89" s="155"/>
      <c r="D89" s="156" t="s">
        <v>262</v>
      </c>
      <c r="E89" s="141"/>
      <c r="F89" s="142"/>
      <c r="G89" s="143" t="str">
        <f>IF($F89="","",VLOOKUP($F89,'Bảng tổng hợp'!$C$11:$Q$20000,2,0))</f>
        <v/>
      </c>
      <c r="H89" s="144" t="str">
        <f>IF($F89="","",VLOOKUP($F89,'Bảng tổng hợp'!$C$11:$Q$20000,3,0))</f>
        <v/>
      </c>
      <c r="I89" s="145"/>
      <c r="J89" s="146">
        <f>IF(F89="",0,VLOOKUP(F89,'Bảng tổng hợp'!$P$11:$Q$397,2,0))</f>
        <v>0</v>
      </c>
      <c r="K89" s="147">
        <f t="shared" si="2"/>
        <v>0</v>
      </c>
      <c r="L89" s="148" t="str">
        <f>IF($F89="","",VLOOKUP($F89,'Bảng tổng hợp'!$C$11:$M$20000,10,0))</f>
        <v/>
      </c>
      <c r="M89" s="149" t="str">
        <f>IF($F89="","",VLOOKUP($F89,'Bảng tổng hợp'!$C$11:$M$20000,11,0))</f>
        <v/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ht="15.75" customHeight="1">
      <c r="A90" s="138"/>
      <c r="B90" s="154"/>
      <c r="C90" s="155"/>
      <c r="D90" s="156" t="s">
        <v>262</v>
      </c>
      <c r="E90" s="141"/>
      <c r="F90" s="142"/>
      <c r="G90" s="143" t="str">
        <f>IF($F90="","",VLOOKUP($F90,'Bảng tổng hợp'!$C$11:$Q$20000,2,0))</f>
        <v/>
      </c>
      <c r="H90" s="144" t="str">
        <f>IF($F90="","",VLOOKUP($F90,'Bảng tổng hợp'!$C$11:$Q$20000,3,0))</f>
        <v/>
      </c>
      <c r="I90" s="145"/>
      <c r="J90" s="146">
        <f>IF(F90="",0,VLOOKUP(F90,'Bảng tổng hợp'!$P$11:$Q$397,2,0))</f>
        <v>0</v>
      </c>
      <c r="K90" s="147">
        <f t="shared" si="2"/>
        <v>0</v>
      </c>
      <c r="L90" s="148" t="str">
        <f>IF($F90="","",VLOOKUP($F90,'Bảng tổng hợp'!$C$11:$M$20000,10,0))</f>
        <v/>
      </c>
      <c r="M90" s="149" t="str">
        <f>IF($F90="","",VLOOKUP($F90,'Bảng tổng hợp'!$C$11:$M$20000,11,0))</f>
        <v/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ht="15.75" customHeight="1">
      <c r="A91" s="138"/>
      <c r="B91" s="154"/>
      <c r="C91" s="155"/>
      <c r="D91" s="156" t="s">
        <v>262</v>
      </c>
      <c r="E91" s="141"/>
      <c r="F91" s="142"/>
      <c r="G91" s="143" t="str">
        <f>IF($F91="","",VLOOKUP($F91,'Bảng tổng hợp'!$C$11:$Q$20000,2,0))</f>
        <v/>
      </c>
      <c r="H91" s="144" t="str">
        <f>IF($F91="","",VLOOKUP($F91,'Bảng tổng hợp'!$C$11:$Q$20000,3,0))</f>
        <v/>
      </c>
      <c r="I91" s="145"/>
      <c r="J91" s="146">
        <f>IF(F91="",0,VLOOKUP(F91,'Bảng tổng hợp'!$P$11:$Q$397,2,0))</f>
        <v>0</v>
      </c>
      <c r="K91" s="147">
        <f t="shared" si="2"/>
        <v>0</v>
      </c>
      <c r="L91" s="148" t="str">
        <f>IF($F91="","",VLOOKUP($F91,'Bảng tổng hợp'!$C$11:$M$20000,10,0))</f>
        <v/>
      </c>
      <c r="M91" s="149" t="str">
        <f>IF($F91="","",VLOOKUP($F91,'Bảng tổng hợp'!$C$11:$M$20000,11,0))</f>
        <v/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ht="15.75" customHeight="1">
      <c r="A92" s="138"/>
      <c r="B92" s="154"/>
      <c r="C92" s="155"/>
      <c r="D92" s="156" t="s">
        <v>262</v>
      </c>
      <c r="E92" s="141"/>
      <c r="F92" s="142"/>
      <c r="G92" s="143" t="str">
        <f>IF($F92="","",VLOOKUP($F92,'Bảng tổng hợp'!$C$11:$Q$20000,2,0))</f>
        <v/>
      </c>
      <c r="H92" s="144" t="str">
        <f>IF($F92="","",VLOOKUP($F92,'Bảng tổng hợp'!$C$11:$Q$20000,3,0))</f>
        <v/>
      </c>
      <c r="I92" s="145"/>
      <c r="J92" s="146">
        <f>IF(F92="",0,VLOOKUP(F92,'Bảng tổng hợp'!$P$11:$Q$397,2,0))</f>
        <v>0</v>
      </c>
      <c r="K92" s="147">
        <f t="shared" si="2"/>
        <v>0</v>
      </c>
      <c r="L92" s="148" t="str">
        <f>IF($F92="","",VLOOKUP($F92,'Bảng tổng hợp'!$C$11:$M$20000,10,0))</f>
        <v/>
      </c>
      <c r="M92" s="149" t="str">
        <f>IF($F92="","",VLOOKUP($F92,'Bảng tổng hợp'!$C$11:$M$20000,11,0))</f>
        <v/>
      </c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ht="15.75" customHeight="1">
      <c r="A93" s="138"/>
      <c r="B93" s="154"/>
      <c r="C93" s="155"/>
      <c r="D93" s="156" t="s">
        <v>262</v>
      </c>
      <c r="E93" s="141"/>
      <c r="F93" s="142"/>
      <c r="G93" s="143" t="str">
        <f>IF($F93="","",VLOOKUP($F93,'Bảng tổng hợp'!$C$11:$Q$20000,2,0))</f>
        <v/>
      </c>
      <c r="H93" s="144" t="str">
        <f>IF($F93="","",VLOOKUP($F93,'Bảng tổng hợp'!$C$11:$Q$20000,3,0))</f>
        <v/>
      </c>
      <c r="I93" s="145"/>
      <c r="J93" s="146">
        <f>IF(F93="",0,VLOOKUP(F93,'Bảng tổng hợp'!$P$11:$Q$397,2,0))</f>
        <v>0</v>
      </c>
      <c r="K93" s="147">
        <f t="shared" si="2"/>
        <v>0</v>
      </c>
      <c r="L93" s="148" t="str">
        <f>IF($F93="","",VLOOKUP($F93,'Bảng tổng hợp'!$C$11:$M$20000,10,0))</f>
        <v/>
      </c>
      <c r="M93" s="149" t="str">
        <f>IF($F93="","",VLOOKUP($F93,'Bảng tổng hợp'!$C$11:$M$20000,11,0))</f>
        <v/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ht="15.75" customHeight="1">
      <c r="A94" s="138"/>
      <c r="B94" s="154"/>
      <c r="C94" s="155"/>
      <c r="D94" s="156" t="s">
        <v>262</v>
      </c>
      <c r="E94" s="141"/>
      <c r="F94" s="142"/>
      <c r="G94" s="143" t="str">
        <f>IF($F94="","",VLOOKUP($F94,'Bảng tổng hợp'!$C$11:$Q$20000,2,0))</f>
        <v/>
      </c>
      <c r="H94" s="144" t="str">
        <f>IF($F94="","",VLOOKUP($F94,'Bảng tổng hợp'!$C$11:$Q$20000,3,0))</f>
        <v/>
      </c>
      <c r="I94" s="145"/>
      <c r="J94" s="146">
        <f>IF(F94="",0,VLOOKUP(F94,'Bảng tổng hợp'!$P$11:$Q$397,2,0))</f>
        <v>0</v>
      </c>
      <c r="K94" s="147">
        <f t="shared" si="2"/>
        <v>0</v>
      </c>
      <c r="L94" s="148" t="str">
        <f>IF($F94="","",VLOOKUP($F94,'Bảng tổng hợp'!$C$11:$M$20000,10,0))</f>
        <v/>
      </c>
      <c r="M94" s="149" t="str">
        <f>IF($F94="","",VLOOKUP($F94,'Bảng tổng hợp'!$C$11:$M$20000,11,0))</f>
        <v/>
      </c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ht="15.75" customHeight="1">
      <c r="A95" s="138"/>
      <c r="B95" s="154"/>
      <c r="C95" s="155"/>
      <c r="D95" s="156" t="s">
        <v>262</v>
      </c>
      <c r="E95" s="141"/>
      <c r="F95" s="142"/>
      <c r="G95" s="143" t="str">
        <f>IF($F95="","",VLOOKUP($F95,'Bảng tổng hợp'!$C$11:$Q$20000,2,0))</f>
        <v/>
      </c>
      <c r="H95" s="144" t="str">
        <f>IF($F95="","",VLOOKUP($F95,'Bảng tổng hợp'!$C$11:$Q$20000,3,0))</f>
        <v/>
      </c>
      <c r="I95" s="145"/>
      <c r="J95" s="146">
        <f>IF(F95="",0,VLOOKUP(F95,'Bảng tổng hợp'!$P$11:$Q$397,2,0))</f>
        <v>0</v>
      </c>
      <c r="K95" s="147">
        <f t="shared" si="2"/>
        <v>0</v>
      </c>
      <c r="L95" s="148" t="str">
        <f>IF($F95="","",VLOOKUP($F95,'Bảng tổng hợp'!$C$11:$M$20000,10,0))</f>
        <v/>
      </c>
      <c r="M95" s="149" t="str">
        <f>IF($F95="","",VLOOKUP($F95,'Bảng tổng hợp'!$C$11:$M$20000,11,0))</f>
        <v/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ht="15.75" customHeight="1">
      <c r="A96" s="138"/>
      <c r="B96" s="154"/>
      <c r="C96" s="155"/>
      <c r="D96" s="156" t="s">
        <v>262</v>
      </c>
      <c r="E96" s="141"/>
      <c r="F96" s="142"/>
      <c r="G96" s="143" t="str">
        <f>IF($F96="","",VLOOKUP($F96,'Bảng tổng hợp'!$C$11:$Q$20000,2,0))</f>
        <v/>
      </c>
      <c r="H96" s="144" t="str">
        <f>IF($F96="","",VLOOKUP($F96,'Bảng tổng hợp'!$C$11:$Q$20000,3,0))</f>
        <v/>
      </c>
      <c r="I96" s="145"/>
      <c r="J96" s="146">
        <f>IF(F96="",0,VLOOKUP(F96,'Bảng tổng hợp'!$P$11:$Q$397,2,0))</f>
        <v>0</v>
      </c>
      <c r="K96" s="147">
        <f t="shared" si="2"/>
        <v>0</v>
      </c>
      <c r="L96" s="148" t="str">
        <f>IF($F96="","",VLOOKUP($F96,'Bảng tổng hợp'!$C$11:$M$20000,10,0))</f>
        <v/>
      </c>
      <c r="M96" s="149" t="str">
        <f>IF($F96="","",VLOOKUP($F96,'Bảng tổng hợp'!$C$11:$M$20000,11,0))</f>
        <v/>
      </c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ht="15.75" customHeight="1">
      <c r="A97" s="138"/>
      <c r="B97" s="154"/>
      <c r="C97" s="155"/>
      <c r="D97" s="156" t="s">
        <v>262</v>
      </c>
      <c r="E97" s="141"/>
      <c r="F97" s="142"/>
      <c r="G97" s="143" t="str">
        <f>IF($F97="","",VLOOKUP($F97,'Bảng tổng hợp'!$C$11:$Q$20000,2,0))</f>
        <v/>
      </c>
      <c r="H97" s="144" t="str">
        <f>IF($F97="","",VLOOKUP($F97,'Bảng tổng hợp'!$C$11:$Q$20000,3,0))</f>
        <v/>
      </c>
      <c r="I97" s="145"/>
      <c r="J97" s="146">
        <f>IF(F97="",0,VLOOKUP(F97,'Bảng tổng hợp'!$P$11:$Q$397,2,0))</f>
        <v>0</v>
      </c>
      <c r="K97" s="147">
        <f t="shared" si="2"/>
        <v>0</v>
      </c>
      <c r="L97" s="148" t="str">
        <f>IF($F97="","",VLOOKUP($F97,'Bảng tổng hợp'!$C$11:$M$20000,10,0))</f>
        <v/>
      </c>
      <c r="M97" s="149" t="str">
        <f>IF($F97="","",VLOOKUP($F97,'Bảng tổng hợp'!$C$11:$M$20000,11,0))</f>
        <v/>
      </c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ht="15.75" customHeight="1">
      <c r="A98" s="138"/>
      <c r="B98" s="154"/>
      <c r="C98" s="155"/>
      <c r="D98" s="156" t="s">
        <v>262</v>
      </c>
      <c r="E98" s="141"/>
      <c r="F98" s="142"/>
      <c r="G98" s="143" t="str">
        <f>IF($F98="","",VLOOKUP($F98,'Bảng tổng hợp'!$C$11:$Q$20000,2,0))</f>
        <v/>
      </c>
      <c r="H98" s="144" t="str">
        <f>IF($F98="","",VLOOKUP($F98,'Bảng tổng hợp'!$C$11:$Q$20000,3,0))</f>
        <v/>
      </c>
      <c r="I98" s="145"/>
      <c r="J98" s="146">
        <f>IF(F98="",0,VLOOKUP(F98,'Bảng tổng hợp'!$P$11:$Q$397,2,0))</f>
        <v>0</v>
      </c>
      <c r="K98" s="147">
        <f t="shared" si="2"/>
        <v>0</v>
      </c>
      <c r="L98" s="148" t="str">
        <f>IF($F98="","",VLOOKUP($F98,'Bảng tổng hợp'!$C$11:$M$20000,10,0))</f>
        <v/>
      </c>
      <c r="M98" s="149" t="str">
        <f>IF($F98="","",VLOOKUP($F98,'Bảng tổng hợp'!$C$11:$M$20000,11,0))</f>
        <v/>
      </c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ht="15.75" customHeight="1">
      <c r="A99" s="138"/>
      <c r="B99" s="154"/>
      <c r="C99" s="155"/>
      <c r="D99" s="156" t="s">
        <v>262</v>
      </c>
      <c r="E99" s="141"/>
      <c r="F99" s="142"/>
      <c r="G99" s="143" t="str">
        <f>IF($F99="","",VLOOKUP($F99,'Bảng tổng hợp'!$C$11:$Q$20000,2,0))</f>
        <v/>
      </c>
      <c r="H99" s="144" t="str">
        <f>IF($F99="","",VLOOKUP($F99,'Bảng tổng hợp'!$C$11:$Q$20000,3,0))</f>
        <v/>
      </c>
      <c r="I99" s="145"/>
      <c r="J99" s="146">
        <f>IF(F99="",0,VLOOKUP(F99,'Bảng tổng hợp'!$P$11:$Q$397,2,0))</f>
        <v>0</v>
      </c>
      <c r="K99" s="147">
        <f t="shared" si="2"/>
        <v>0</v>
      </c>
      <c r="L99" s="148" t="str">
        <f>IF($F99="","",VLOOKUP($F99,'Bảng tổng hợp'!$C$11:$M$20000,10,0))</f>
        <v/>
      </c>
      <c r="M99" s="149" t="str">
        <f>IF($F99="","",VLOOKUP($F99,'Bảng tổng hợp'!$C$11:$M$20000,11,0))</f>
        <v/>
      </c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ht="15.75" customHeight="1">
      <c r="A100" s="138"/>
      <c r="B100" s="154"/>
      <c r="C100" s="155"/>
      <c r="D100" s="156" t="s">
        <v>262</v>
      </c>
      <c r="E100" s="141"/>
      <c r="F100" s="142"/>
      <c r="G100" s="143" t="str">
        <f>IF($F100="","",VLOOKUP($F100,'Bảng tổng hợp'!$C$11:$Q$20000,2,0))</f>
        <v/>
      </c>
      <c r="H100" s="144" t="str">
        <f>IF($F100="","",VLOOKUP($F100,'Bảng tổng hợp'!$C$11:$Q$20000,3,0))</f>
        <v/>
      </c>
      <c r="I100" s="145"/>
      <c r="J100" s="146">
        <f>IF(F100="",0,VLOOKUP(F100,'Bảng tổng hợp'!$P$11:$Q$397,2,0))</f>
        <v>0</v>
      </c>
      <c r="K100" s="147">
        <f t="shared" si="2"/>
        <v>0</v>
      </c>
      <c r="L100" s="148" t="str">
        <f>IF($F100="","",VLOOKUP($F100,'Bảng tổng hợp'!$C$11:$M$20000,10,0))</f>
        <v/>
      </c>
      <c r="M100" s="149" t="str">
        <f>IF($F100="","",VLOOKUP($F100,'Bảng tổng hợp'!$C$11:$M$20000,11,0))</f>
        <v/>
      </c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ht="15.75" customHeight="1">
      <c r="A101" s="138"/>
      <c r="B101" s="154"/>
      <c r="C101" s="155"/>
      <c r="D101" s="156" t="s">
        <v>262</v>
      </c>
      <c r="E101" s="141"/>
      <c r="F101" s="142"/>
      <c r="G101" s="143" t="str">
        <f>IF($F101="","",VLOOKUP($F101,'Bảng tổng hợp'!$C$11:$Q$20000,2,0))</f>
        <v/>
      </c>
      <c r="H101" s="144" t="str">
        <f>IF($F101="","",VLOOKUP($F101,'Bảng tổng hợp'!$C$11:$Q$20000,3,0))</f>
        <v/>
      </c>
      <c r="I101" s="145"/>
      <c r="J101" s="146">
        <f>IF(F101="",0,VLOOKUP(F101,'Bảng tổng hợp'!$P$11:$Q$397,2,0))</f>
        <v>0</v>
      </c>
      <c r="K101" s="147">
        <f t="shared" si="2"/>
        <v>0</v>
      </c>
      <c r="L101" s="148" t="str">
        <f>IF($F101="","",VLOOKUP($F101,'Bảng tổng hợp'!$C$11:$M$20000,10,0))</f>
        <v/>
      </c>
      <c r="M101" s="149" t="str">
        <f>IF($F101="","",VLOOKUP($F101,'Bảng tổng hợp'!$C$11:$M$20000,11,0))</f>
        <v/>
      </c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ht="15.75" customHeight="1">
      <c r="A102" s="138"/>
      <c r="B102" s="154"/>
      <c r="C102" s="155"/>
      <c r="D102" s="156" t="s">
        <v>262</v>
      </c>
      <c r="E102" s="141"/>
      <c r="F102" s="142"/>
      <c r="G102" s="143" t="str">
        <f>IF($F102="","",VLOOKUP($F102,'Bảng tổng hợp'!$C$11:$Q$20000,2,0))</f>
        <v/>
      </c>
      <c r="H102" s="144" t="str">
        <f>IF($F102="","",VLOOKUP($F102,'Bảng tổng hợp'!$C$11:$Q$20000,3,0))</f>
        <v/>
      </c>
      <c r="I102" s="145"/>
      <c r="J102" s="146">
        <f>IF(F102="",0,VLOOKUP(F102,'Bảng tổng hợp'!$P$11:$Q$397,2,0))</f>
        <v>0</v>
      </c>
      <c r="K102" s="147">
        <f t="shared" si="2"/>
        <v>0</v>
      </c>
      <c r="L102" s="148" t="str">
        <f>IF($F102="","",VLOOKUP($F102,'Bảng tổng hợp'!$C$11:$M$20000,10,0))</f>
        <v/>
      </c>
      <c r="M102" s="149" t="str">
        <f>IF($F102="","",VLOOKUP($F102,'Bảng tổng hợp'!$C$11:$M$20000,11,0))</f>
        <v/>
      </c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ht="15.75" customHeight="1">
      <c r="A103" s="138"/>
      <c r="B103" s="154"/>
      <c r="C103" s="155"/>
      <c r="D103" s="156" t="s">
        <v>262</v>
      </c>
      <c r="E103" s="141"/>
      <c r="F103" s="142"/>
      <c r="G103" s="143" t="str">
        <f>IF($F103="","",VLOOKUP($F103,'Bảng tổng hợp'!$C$11:$Q$20000,2,0))</f>
        <v/>
      </c>
      <c r="H103" s="144" t="str">
        <f>IF($F103="","",VLOOKUP($F103,'Bảng tổng hợp'!$C$11:$Q$20000,3,0))</f>
        <v/>
      </c>
      <c r="I103" s="145"/>
      <c r="J103" s="146">
        <f>IF(F103="",0,VLOOKUP(F103,'Bảng tổng hợp'!$P$11:$Q$397,2,0))</f>
        <v>0</v>
      </c>
      <c r="K103" s="147">
        <f t="shared" si="2"/>
        <v>0</v>
      </c>
      <c r="L103" s="148" t="str">
        <f>IF($F103="","",VLOOKUP($F103,'Bảng tổng hợp'!$C$11:$M$20000,10,0))</f>
        <v/>
      </c>
      <c r="M103" s="149" t="str">
        <f>IF($F103="","",VLOOKUP($F103,'Bảng tổng hợp'!$C$11:$M$20000,11,0))</f>
        <v/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ht="15.75" customHeight="1">
      <c r="A104" s="138"/>
      <c r="B104" s="154"/>
      <c r="C104" s="155"/>
      <c r="D104" s="156" t="s">
        <v>262</v>
      </c>
      <c r="E104" s="141"/>
      <c r="F104" s="142"/>
      <c r="G104" s="143" t="str">
        <f>IF($F104="","",VLOOKUP($F104,'Bảng tổng hợp'!$C$11:$Q$20000,2,0))</f>
        <v/>
      </c>
      <c r="H104" s="144" t="str">
        <f>IF($F104="","",VLOOKUP($F104,'Bảng tổng hợp'!$C$11:$Q$20000,3,0))</f>
        <v/>
      </c>
      <c r="I104" s="145"/>
      <c r="J104" s="146">
        <f>IF(F104="",0,VLOOKUP(F104,'Bảng tổng hợp'!$P$11:$Q$397,2,0))</f>
        <v>0</v>
      </c>
      <c r="K104" s="147">
        <f t="shared" si="2"/>
        <v>0</v>
      </c>
      <c r="L104" s="148" t="str">
        <f>IF($F104="","",VLOOKUP($F104,'Bảng tổng hợp'!$C$11:$M$20000,10,0))</f>
        <v/>
      </c>
      <c r="M104" s="149" t="str">
        <f>IF($F104="","",VLOOKUP($F104,'Bảng tổng hợp'!$C$11:$M$20000,11,0))</f>
        <v/>
      </c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ht="15.75" customHeight="1">
      <c r="A105" s="138"/>
      <c r="B105" s="154"/>
      <c r="C105" s="155"/>
      <c r="D105" s="156" t="s">
        <v>262</v>
      </c>
      <c r="E105" s="141"/>
      <c r="F105" s="142"/>
      <c r="G105" s="143" t="str">
        <f>IF($F105="","",VLOOKUP($F105,'Bảng tổng hợp'!$C$11:$Q$20000,2,0))</f>
        <v/>
      </c>
      <c r="H105" s="144" t="str">
        <f>IF($F105="","",VLOOKUP($F105,'Bảng tổng hợp'!$C$11:$Q$20000,3,0))</f>
        <v/>
      </c>
      <c r="I105" s="145"/>
      <c r="J105" s="146">
        <f>IF(F105="",0,VLOOKUP(F105,'Bảng tổng hợp'!$P$11:$Q$397,2,0))</f>
        <v>0</v>
      </c>
      <c r="K105" s="147">
        <f t="shared" si="2"/>
        <v>0</v>
      </c>
      <c r="L105" s="148" t="str">
        <f>IF($F105="","",VLOOKUP($F105,'Bảng tổng hợp'!$C$11:$M$20000,10,0))</f>
        <v/>
      </c>
      <c r="M105" s="149" t="str">
        <f>IF($F105="","",VLOOKUP($F105,'Bảng tổng hợp'!$C$11:$M$20000,11,0))</f>
        <v/>
      </c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ht="15.75" customHeight="1">
      <c r="A106" s="138"/>
      <c r="B106" s="154"/>
      <c r="C106" s="155"/>
      <c r="D106" s="156" t="s">
        <v>262</v>
      </c>
      <c r="E106" s="141"/>
      <c r="F106" s="142"/>
      <c r="G106" s="143" t="str">
        <f>IF($F106="","",VLOOKUP($F106,'Bảng tổng hợp'!$C$11:$Q$20000,2,0))</f>
        <v/>
      </c>
      <c r="H106" s="144" t="str">
        <f>IF($F106="","",VLOOKUP($F106,'Bảng tổng hợp'!$C$11:$Q$20000,3,0))</f>
        <v/>
      </c>
      <c r="I106" s="145"/>
      <c r="J106" s="146">
        <f>IF(F106="",0,VLOOKUP(F106,'Bảng tổng hợp'!$P$11:$Q$397,2,0))</f>
        <v>0</v>
      </c>
      <c r="K106" s="147">
        <f t="shared" si="2"/>
        <v>0</v>
      </c>
      <c r="L106" s="148" t="str">
        <f>IF($F106="","",VLOOKUP($F106,'Bảng tổng hợp'!$C$11:$M$20000,10,0))</f>
        <v/>
      </c>
      <c r="M106" s="149" t="str">
        <f>IF($F106="","",VLOOKUP($F106,'Bảng tổng hợp'!$C$11:$M$20000,11,0))</f>
        <v/>
      </c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ht="15.75" customHeight="1">
      <c r="A107" s="138"/>
      <c r="B107" s="154"/>
      <c r="C107" s="155"/>
      <c r="D107" s="156" t="s">
        <v>262</v>
      </c>
      <c r="E107" s="141"/>
      <c r="F107" s="142"/>
      <c r="G107" s="143" t="str">
        <f>IF($F107="","",VLOOKUP($F107,'Bảng tổng hợp'!$C$11:$Q$20000,2,0))</f>
        <v/>
      </c>
      <c r="H107" s="144" t="str">
        <f>IF($F107="","",VLOOKUP($F107,'Bảng tổng hợp'!$C$11:$Q$20000,3,0))</f>
        <v/>
      </c>
      <c r="I107" s="145"/>
      <c r="J107" s="146">
        <f>IF(F107="",0,VLOOKUP(F107,'Bảng tổng hợp'!$P$11:$Q$397,2,0))</f>
        <v>0</v>
      </c>
      <c r="K107" s="147">
        <f t="shared" si="2"/>
        <v>0</v>
      </c>
      <c r="L107" s="148" t="str">
        <f>IF($F107="","",VLOOKUP($F107,'Bảng tổng hợp'!$C$11:$M$20000,10,0))</f>
        <v/>
      </c>
      <c r="M107" s="149" t="str">
        <f>IF($F107="","",VLOOKUP($F107,'Bảng tổng hợp'!$C$11:$M$20000,11,0))</f>
        <v/>
      </c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ht="15.75" customHeight="1">
      <c r="A108" s="138"/>
      <c r="B108" s="154"/>
      <c r="C108" s="155"/>
      <c r="D108" s="156" t="s">
        <v>262</v>
      </c>
      <c r="E108" s="141"/>
      <c r="F108" s="142"/>
      <c r="G108" s="143" t="str">
        <f>IF($F108="","",VLOOKUP($F108,'Bảng tổng hợp'!$C$11:$Q$20000,2,0))</f>
        <v/>
      </c>
      <c r="H108" s="144" t="str">
        <f>IF($F108="","",VLOOKUP($F108,'Bảng tổng hợp'!$C$11:$Q$20000,3,0))</f>
        <v/>
      </c>
      <c r="I108" s="145"/>
      <c r="J108" s="146">
        <f>IF(F108="",0,VLOOKUP(F108,'Bảng tổng hợp'!$P$11:$Q$397,2,0))</f>
        <v>0</v>
      </c>
      <c r="K108" s="147">
        <f t="shared" si="2"/>
        <v>0</v>
      </c>
      <c r="L108" s="148" t="str">
        <f>IF($F108="","",VLOOKUP($F108,'Bảng tổng hợp'!$C$11:$M$20000,10,0))</f>
        <v/>
      </c>
      <c r="M108" s="149" t="str">
        <f>IF($F108="","",VLOOKUP($F108,'Bảng tổng hợp'!$C$11:$M$20000,11,0))</f>
        <v/>
      </c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ht="15.75" customHeight="1">
      <c r="A109" s="138"/>
      <c r="B109" s="154"/>
      <c r="C109" s="155"/>
      <c r="D109" s="156" t="s">
        <v>262</v>
      </c>
      <c r="E109" s="141"/>
      <c r="F109" s="142"/>
      <c r="G109" s="143" t="str">
        <f>IF($F109="","",VLOOKUP($F109,'Bảng tổng hợp'!$C$11:$Q$20000,2,0))</f>
        <v/>
      </c>
      <c r="H109" s="144" t="str">
        <f>IF($F109="","",VLOOKUP($F109,'Bảng tổng hợp'!$C$11:$Q$20000,3,0))</f>
        <v/>
      </c>
      <c r="I109" s="145"/>
      <c r="J109" s="146">
        <f>IF(F109="",0,VLOOKUP(F109,'Bảng tổng hợp'!$P$11:$Q$397,2,0))</f>
        <v>0</v>
      </c>
      <c r="K109" s="147">
        <f t="shared" si="2"/>
        <v>0</v>
      </c>
      <c r="L109" s="148" t="str">
        <f>IF($F109="","",VLOOKUP($F109,'Bảng tổng hợp'!$C$11:$M$20000,10,0))</f>
        <v/>
      </c>
      <c r="M109" s="149" t="str">
        <f>IF($F109="","",VLOOKUP($F109,'Bảng tổng hợp'!$C$11:$M$20000,11,0))</f>
        <v/>
      </c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</row>
    <row r="110" ht="15.75" customHeight="1">
      <c r="A110" s="138"/>
      <c r="B110" s="154"/>
      <c r="C110" s="155"/>
      <c r="D110" s="156" t="s">
        <v>262</v>
      </c>
      <c r="E110" s="141"/>
      <c r="F110" s="142"/>
      <c r="G110" s="143" t="str">
        <f>IF($F110="","",VLOOKUP($F110,'Bảng tổng hợp'!$C$11:$Q$20000,2,0))</f>
        <v/>
      </c>
      <c r="H110" s="144" t="str">
        <f>IF($F110="","",VLOOKUP($F110,'Bảng tổng hợp'!$C$11:$Q$20000,3,0))</f>
        <v/>
      </c>
      <c r="I110" s="145"/>
      <c r="J110" s="146">
        <f>IF(F110="",0,VLOOKUP(F110,'Bảng tổng hợp'!$P$11:$Q$397,2,0))</f>
        <v>0</v>
      </c>
      <c r="K110" s="147">
        <f t="shared" si="2"/>
        <v>0</v>
      </c>
      <c r="L110" s="148" t="str">
        <f>IF($F110="","",VLOOKUP($F110,'Bảng tổng hợp'!$C$11:$M$20000,10,0))</f>
        <v/>
      </c>
      <c r="M110" s="149" t="str">
        <f>IF($F110="","",VLOOKUP($F110,'Bảng tổng hợp'!$C$11:$M$20000,11,0))</f>
        <v/>
      </c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</row>
    <row r="111" ht="15.75" customHeight="1">
      <c r="A111" s="138"/>
      <c r="B111" s="154"/>
      <c r="C111" s="155"/>
      <c r="D111" s="156" t="s">
        <v>262</v>
      </c>
      <c r="E111" s="141"/>
      <c r="F111" s="142"/>
      <c r="G111" s="143" t="str">
        <f>IF($F111="","",VLOOKUP($F111,'Bảng tổng hợp'!$C$11:$Q$20000,2,0))</f>
        <v/>
      </c>
      <c r="H111" s="144" t="str">
        <f>IF($F111="","",VLOOKUP($F111,'Bảng tổng hợp'!$C$11:$Q$20000,3,0))</f>
        <v/>
      </c>
      <c r="I111" s="145"/>
      <c r="J111" s="146">
        <f>IF(F111="",0,VLOOKUP(F111,'Bảng tổng hợp'!$P$11:$Q$397,2,0))</f>
        <v>0</v>
      </c>
      <c r="K111" s="147">
        <f t="shared" si="2"/>
        <v>0</v>
      </c>
      <c r="L111" s="148" t="str">
        <f>IF($F111="","",VLOOKUP($F111,'Bảng tổng hợp'!$C$11:$M$20000,10,0))</f>
        <v/>
      </c>
      <c r="M111" s="149" t="str">
        <f>IF($F111="","",VLOOKUP($F111,'Bảng tổng hợp'!$C$11:$M$20000,11,0))</f>
        <v/>
      </c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</row>
    <row r="112" ht="15.75" customHeight="1">
      <c r="A112" s="138"/>
      <c r="B112" s="154"/>
      <c r="C112" s="155"/>
      <c r="D112" s="156" t="s">
        <v>262</v>
      </c>
      <c r="E112" s="141"/>
      <c r="F112" s="142"/>
      <c r="G112" s="143" t="str">
        <f>IF($F112="","",VLOOKUP($F112,'Bảng tổng hợp'!$C$11:$Q$20000,2,0))</f>
        <v/>
      </c>
      <c r="H112" s="144" t="str">
        <f>IF($F112="","",VLOOKUP($F112,'Bảng tổng hợp'!$C$11:$Q$20000,3,0))</f>
        <v/>
      </c>
      <c r="I112" s="145"/>
      <c r="J112" s="146">
        <f>IF(F112="",0,VLOOKUP(F112,'Bảng tổng hợp'!$P$11:$Q$397,2,0))</f>
        <v>0</v>
      </c>
      <c r="K112" s="147">
        <f t="shared" si="2"/>
        <v>0</v>
      </c>
      <c r="L112" s="148" t="str">
        <f>IF($F112="","",VLOOKUP($F112,'Bảng tổng hợp'!$C$11:$M$20000,10,0))</f>
        <v/>
      </c>
      <c r="M112" s="149" t="str">
        <f>IF($F112="","",VLOOKUP($F112,'Bảng tổng hợp'!$C$11:$M$20000,11,0))</f>
        <v/>
      </c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</row>
    <row r="113" ht="15.75" customHeight="1">
      <c r="A113" s="138"/>
      <c r="B113" s="154"/>
      <c r="C113" s="155"/>
      <c r="D113" s="156" t="s">
        <v>262</v>
      </c>
      <c r="E113" s="141"/>
      <c r="F113" s="142"/>
      <c r="G113" s="143" t="str">
        <f>IF($F113="","",VLOOKUP($F113,'Bảng tổng hợp'!$C$11:$Q$20000,2,0))</f>
        <v/>
      </c>
      <c r="H113" s="144" t="str">
        <f>IF($F113="","",VLOOKUP($F113,'Bảng tổng hợp'!$C$11:$Q$20000,3,0))</f>
        <v/>
      </c>
      <c r="I113" s="145"/>
      <c r="J113" s="146">
        <f>IF(F113="",0,VLOOKUP(F113,'Bảng tổng hợp'!$P$11:$Q$397,2,0))</f>
        <v>0</v>
      </c>
      <c r="K113" s="147">
        <f t="shared" si="2"/>
        <v>0</v>
      </c>
      <c r="L113" s="148" t="str">
        <f>IF($F113="","",VLOOKUP($F113,'Bảng tổng hợp'!$C$11:$M$20000,10,0))</f>
        <v/>
      </c>
      <c r="M113" s="149" t="str">
        <f>IF($F113="","",VLOOKUP($F113,'Bảng tổng hợp'!$C$11:$M$20000,11,0))</f>
        <v/>
      </c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</row>
    <row r="114" ht="15.75" customHeight="1">
      <c r="A114" s="138"/>
      <c r="B114" s="154"/>
      <c r="C114" s="155"/>
      <c r="D114" s="156" t="s">
        <v>262</v>
      </c>
      <c r="E114" s="141"/>
      <c r="F114" s="142"/>
      <c r="G114" s="143" t="str">
        <f>IF($F114="","",VLOOKUP($F114,'Bảng tổng hợp'!$C$11:$Q$20000,2,0))</f>
        <v/>
      </c>
      <c r="H114" s="144" t="str">
        <f>IF($F114="","",VLOOKUP($F114,'Bảng tổng hợp'!$C$11:$Q$20000,3,0))</f>
        <v/>
      </c>
      <c r="I114" s="145"/>
      <c r="J114" s="146">
        <f>IF(F114="",0,VLOOKUP(F114,'Bảng tổng hợp'!$P$11:$Q$397,2,0))</f>
        <v>0</v>
      </c>
      <c r="K114" s="147">
        <f t="shared" si="2"/>
        <v>0</v>
      </c>
      <c r="L114" s="148" t="str">
        <f>IF($F114="","",VLOOKUP($F114,'Bảng tổng hợp'!$C$11:$M$20000,10,0))</f>
        <v/>
      </c>
      <c r="M114" s="149" t="str">
        <f>IF($F114="","",VLOOKUP($F114,'Bảng tổng hợp'!$C$11:$M$20000,11,0))</f>
        <v/>
      </c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</row>
    <row r="115" ht="15.75" customHeight="1">
      <c r="A115" s="138"/>
      <c r="B115" s="154"/>
      <c r="C115" s="155"/>
      <c r="D115" s="156" t="s">
        <v>262</v>
      </c>
      <c r="E115" s="141"/>
      <c r="F115" s="142"/>
      <c r="G115" s="143" t="str">
        <f>IF($F115="","",VLOOKUP($F115,'Bảng tổng hợp'!$C$11:$Q$20000,2,0))</f>
        <v/>
      </c>
      <c r="H115" s="144" t="str">
        <f>IF($F115="","",VLOOKUP($F115,'Bảng tổng hợp'!$C$11:$Q$20000,3,0))</f>
        <v/>
      </c>
      <c r="I115" s="145"/>
      <c r="J115" s="146">
        <f>IF(F115="",0,VLOOKUP(F115,'Bảng tổng hợp'!$P$11:$Q$397,2,0))</f>
        <v>0</v>
      </c>
      <c r="K115" s="147">
        <f t="shared" si="2"/>
        <v>0</v>
      </c>
      <c r="L115" s="148" t="str">
        <f>IF($F115="","",VLOOKUP($F115,'Bảng tổng hợp'!$C$11:$M$20000,10,0))</f>
        <v/>
      </c>
      <c r="M115" s="149" t="str">
        <f>IF($F115="","",VLOOKUP($F115,'Bảng tổng hợp'!$C$11:$M$20000,11,0))</f>
        <v/>
      </c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</row>
    <row r="116" ht="15.75" customHeight="1">
      <c r="A116" s="138"/>
      <c r="B116" s="154"/>
      <c r="C116" s="155"/>
      <c r="D116" s="156" t="s">
        <v>262</v>
      </c>
      <c r="E116" s="156"/>
      <c r="F116" s="142"/>
      <c r="G116" s="143" t="str">
        <f>IF($F116="","",VLOOKUP($F116,'Bảng tổng hợp'!$C$11:$Q$20000,2,0))</f>
        <v/>
      </c>
      <c r="H116" s="144" t="str">
        <f>IF($F116="","",VLOOKUP($F116,'Bảng tổng hợp'!$C$11:$Q$20000,3,0))</f>
        <v/>
      </c>
      <c r="I116" s="145"/>
      <c r="J116" s="146">
        <f>IF(F116="",0,VLOOKUP(F116,'Bảng tổng hợp'!$P$11:$Q$397,2,0))</f>
        <v>0</v>
      </c>
      <c r="K116" s="147">
        <f t="shared" si="2"/>
        <v>0</v>
      </c>
      <c r="L116" s="148" t="str">
        <f>IF($F116="","",VLOOKUP($F116,'Bảng tổng hợp'!$C$11:$M$20000,10,0))</f>
        <v/>
      </c>
      <c r="M116" s="149" t="str">
        <f>IF($F116="","",VLOOKUP($F116,'Bảng tổng hợp'!$C$11:$M$20000,11,0))</f>
        <v/>
      </c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</row>
    <row r="117" ht="15.75" customHeight="1">
      <c r="A117" s="138"/>
      <c r="B117" s="154"/>
      <c r="C117" s="155"/>
      <c r="D117" s="156" t="s">
        <v>262</v>
      </c>
      <c r="E117" s="156"/>
      <c r="F117" s="142"/>
      <c r="G117" s="143" t="str">
        <f>IF($F117="","",VLOOKUP($F117,'Bảng tổng hợp'!$C$11:$Q$20000,2,0))</f>
        <v/>
      </c>
      <c r="H117" s="144" t="str">
        <f>IF($F117="","",VLOOKUP($F117,'Bảng tổng hợp'!$C$11:$Q$20000,3,0))</f>
        <v/>
      </c>
      <c r="I117" s="145"/>
      <c r="J117" s="146">
        <f>IF(F117="",0,VLOOKUP(F117,'Bảng tổng hợp'!$P$11:$Q$397,2,0))</f>
        <v>0</v>
      </c>
      <c r="K117" s="147">
        <f t="shared" si="2"/>
        <v>0</v>
      </c>
      <c r="L117" s="148" t="str">
        <f>IF($F117="","",VLOOKUP($F117,'Bảng tổng hợp'!$C$11:$M$20000,10,0))</f>
        <v/>
      </c>
      <c r="M117" s="149" t="str">
        <f>IF($F117="","",VLOOKUP($F117,'Bảng tổng hợp'!$C$11:$M$20000,11,0))</f>
        <v/>
      </c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</row>
    <row r="118" ht="15.75" customHeight="1">
      <c r="A118" s="138"/>
      <c r="B118" s="154"/>
      <c r="C118" s="155"/>
      <c r="D118" s="156"/>
      <c r="E118" s="156"/>
      <c r="F118" s="142"/>
      <c r="G118" s="143" t="str">
        <f>IF($F118="","",VLOOKUP($F118,'Bảng tổng hợp'!$C$11:$Q$20000,2,0))</f>
        <v/>
      </c>
      <c r="H118" s="144" t="str">
        <f>IF($F118="","",VLOOKUP($F118,'Bảng tổng hợp'!$C$11:$Q$20000,3,0))</f>
        <v/>
      </c>
      <c r="I118" s="145"/>
      <c r="J118" s="146">
        <f>IF(F118="",0,VLOOKUP(F118,'Bảng tổng hợp'!$P$11:$Q$397,2,0))</f>
        <v>0</v>
      </c>
      <c r="K118" s="147">
        <f t="shared" si="2"/>
        <v>0</v>
      </c>
      <c r="L118" s="148" t="str">
        <f>IF($F118="","",VLOOKUP($F118,'Bảng tổng hợp'!$C$11:$M$20000,10,0))</f>
        <v/>
      </c>
      <c r="M118" s="149" t="str">
        <f>IF($F118="","",VLOOKUP($F118,'Bảng tổng hợp'!$C$11:$M$20000,11,0))</f>
        <v/>
      </c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</row>
    <row r="119" ht="15.75" customHeight="1">
      <c r="A119" s="156"/>
      <c r="B119" s="154"/>
      <c r="C119" s="155"/>
      <c r="D119" s="156"/>
      <c r="E119" s="156"/>
      <c r="F119" s="142"/>
      <c r="G119" s="143" t="str">
        <f>IF($F119="","",VLOOKUP($F119,'Bảng tổng hợp'!$C$11:$Q$20000,2,0))</f>
        <v/>
      </c>
      <c r="H119" s="144" t="str">
        <f>IF($F119="","",VLOOKUP($F119,'Bảng tổng hợp'!$C$11:$Q$20000,3,0))</f>
        <v/>
      </c>
      <c r="I119" s="145"/>
      <c r="J119" s="146">
        <f>IF(F119="",0,VLOOKUP(F119,'Bảng tổng hợp'!$P$11:$Q$397,2,0))</f>
        <v>0</v>
      </c>
      <c r="K119" s="147">
        <f t="shared" si="2"/>
        <v>0</v>
      </c>
      <c r="L119" s="148" t="str">
        <f>IF($F119="","",VLOOKUP($F119,'Bảng tổng hợp'!$C$11:$M$20000,10,0))</f>
        <v/>
      </c>
      <c r="M119" s="149" t="str">
        <f>IF($F119="","",VLOOKUP($F119,'Bảng tổng hợp'!$C$11:$M$20000,11,0))</f>
        <v/>
      </c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</row>
    <row r="120" ht="15.75" customHeight="1">
      <c r="A120" s="156"/>
      <c r="B120" s="154"/>
      <c r="C120" s="155"/>
      <c r="D120" s="156"/>
      <c r="E120" s="156"/>
      <c r="F120" s="142"/>
      <c r="G120" s="143" t="str">
        <f>IF($F120="","",VLOOKUP($F120,'Bảng tổng hợp'!$C$11:$Q$20000,2,0))</f>
        <v/>
      </c>
      <c r="H120" s="144" t="str">
        <f>IF($F120="","",VLOOKUP($F120,'Bảng tổng hợp'!$C$11:$Q$20000,3,0))</f>
        <v/>
      </c>
      <c r="I120" s="145"/>
      <c r="J120" s="146">
        <f>IF(F120="",0,VLOOKUP(F120,'Bảng tổng hợp'!$P$11:$Q$397,2,0))</f>
        <v>0</v>
      </c>
      <c r="K120" s="147">
        <f t="shared" si="2"/>
        <v>0</v>
      </c>
      <c r="L120" s="148" t="str">
        <f>IF($F120="","",VLOOKUP($F120,'Bảng tổng hợp'!$C$11:$M$20000,10,0))</f>
        <v/>
      </c>
      <c r="M120" s="149" t="str">
        <f>IF($F120="","",VLOOKUP($F120,'Bảng tổng hợp'!$C$11:$M$20000,11,0))</f>
        <v/>
      </c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</row>
    <row r="121" ht="15.75" customHeight="1">
      <c r="A121" s="156"/>
      <c r="B121" s="154"/>
      <c r="C121" s="155"/>
      <c r="D121" s="156"/>
      <c r="E121" s="156"/>
      <c r="F121" s="142"/>
      <c r="G121" s="143" t="str">
        <f>IF($F121="","",VLOOKUP($F121,'Bảng tổng hợp'!$C$11:$Q$20000,2,0))</f>
        <v/>
      </c>
      <c r="H121" s="144" t="str">
        <f>IF($F121="","",VLOOKUP($F121,'Bảng tổng hợp'!$C$11:$Q$20000,3,0))</f>
        <v/>
      </c>
      <c r="I121" s="145"/>
      <c r="J121" s="146">
        <f>IF(F121="",0,VLOOKUP(F121,'Bảng tổng hợp'!$P$11:$Q$397,2,0))</f>
        <v>0</v>
      </c>
      <c r="K121" s="147">
        <f t="shared" si="2"/>
        <v>0</v>
      </c>
      <c r="L121" s="148" t="str">
        <f>IF($F121="","",VLOOKUP($F121,'Bảng tổng hợp'!$C$11:$M$20000,10,0))</f>
        <v/>
      </c>
      <c r="M121" s="149" t="str">
        <f>IF($F121="","",VLOOKUP($F121,'Bảng tổng hợp'!$C$11:$M$20000,11,0))</f>
        <v/>
      </c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</row>
    <row r="122" ht="15.75" customHeight="1">
      <c r="A122" s="156"/>
      <c r="B122" s="154"/>
      <c r="C122" s="155"/>
      <c r="D122" s="156"/>
      <c r="E122" s="156"/>
      <c r="F122" s="142"/>
      <c r="G122" s="143" t="str">
        <f>IF($F122="","",VLOOKUP($F122,'Bảng tổng hợp'!$C$11:$Q$20000,2,0))</f>
        <v/>
      </c>
      <c r="H122" s="144" t="str">
        <f>IF($F122="","",VLOOKUP($F122,'Bảng tổng hợp'!$C$11:$Q$20000,3,0))</f>
        <v/>
      </c>
      <c r="I122" s="145"/>
      <c r="J122" s="146">
        <f>IF(F122="",0,VLOOKUP(F122,'Bảng tổng hợp'!$P$11:$Q$397,2,0))</f>
        <v>0</v>
      </c>
      <c r="K122" s="147">
        <f t="shared" si="2"/>
        <v>0</v>
      </c>
      <c r="L122" s="148" t="str">
        <f>IF($F122="","",VLOOKUP($F122,'Bảng tổng hợp'!$C$11:$M$20000,10,0))</f>
        <v/>
      </c>
      <c r="M122" s="149" t="str">
        <f>IF($F122="","",VLOOKUP($F122,'Bảng tổng hợp'!$C$11:$M$20000,11,0))</f>
        <v/>
      </c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</row>
    <row r="123" ht="15.75" customHeight="1">
      <c r="A123" s="156"/>
      <c r="B123" s="154"/>
      <c r="C123" s="155"/>
      <c r="D123" s="156"/>
      <c r="E123" s="156"/>
      <c r="F123" s="142"/>
      <c r="G123" s="143" t="str">
        <f>IF($F123="","",VLOOKUP($F123,'Bảng tổng hợp'!$C$11:$Q$20000,2,0))</f>
        <v/>
      </c>
      <c r="H123" s="144" t="str">
        <f>IF($F123="","",VLOOKUP($F123,'Bảng tổng hợp'!$C$11:$Q$20000,3,0))</f>
        <v/>
      </c>
      <c r="I123" s="145"/>
      <c r="J123" s="146">
        <f>IF(F123="",0,VLOOKUP(F123,'Bảng tổng hợp'!$P$11:$Q$397,2,0))</f>
        <v>0</v>
      </c>
      <c r="K123" s="147">
        <f t="shared" si="2"/>
        <v>0</v>
      </c>
      <c r="L123" s="148" t="str">
        <f>IF($F123="","",VLOOKUP($F123,'Bảng tổng hợp'!$C$11:$M$20000,10,0))</f>
        <v/>
      </c>
      <c r="M123" s="149" t="str">
        <f>IF($F123="","",VLOOKUP($F123,'Bảng tổng hợp'!$C$11:$M$20000,11,0))</f>
        <v/>
      </c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</row>
    <row r="124" ht="15.75" customHeight="1">
      <c r="A124" s="156"/>
      <c r="B124" s="154"/>
      <c r="C124" s="155"/>
      <c r="D124" s="156"/>
      <c r="E124" s="156"/>
      <c r="F124" s="142"/>
      <c r="G124" s="143" t="str">
        <f>IF($F124="","",VLOOKUP($F124,'Bảng tổng hợp'!$C$11:$Q$20000,2,0))</f>
        <v/>
      </c>
      <c r="H124" s="144" t="str">
        <f>IF($F124="","",VLOOKUP($F124,'Bảng tổng hợp'!$C$11:$Q$20000,3,0))</f>
        <v/>
      </c>
      <c r="I124" s="145"/>
      <c r="J124" s="146">
        <f>IF(F124="",0,VLOOKUP(F124,'Bảng tổng hợp'!$P$11:$Q$397,2,0))</f>
        <v>0</v>
      </c>
      <c r="K124" s="147">
        <f t="shared" si="2"/>
        <v>0</v>
      </c>
      <c r="L124" s="148" t="str">
        <f>IF($F124="","",VLOOKUP($F124,'Bảng tổng hợp'!$C$11:$M$20000,10,0))</f>
        <v/>
      </c>
      <c r="M124" s="149" t="str">
        <f>IF($F124="","",VLOOKUP($F124,'Bảng tổng hợp'!$C$11:$M$20000,11,0))</f>
        <v/>
      </c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ht="15.75" customHeight="1">
      <c r="A125" s="156"/>
      <c r="B125" s="154"/>
      <c r="C125" s="155"/>
      <c r="D125" s="156"/>
      <c r="E125" s="156"/>
      <c r="F125" s="142"/>
      <c r="G125" s="143" t="str">
        <f>IF($F125="","",VLOOKUP($F125,'Bảng tổng hợp'!$C$11:$Q$20000,2,0))</f>
        <v/>
      </c>
      <c r="H125" s="144" t="str">
        <f>IF($F125="","",VLOOKUP($F125,'Bảng tổng hợp'!$C$11:$Q$20000,3,0))</f>
        <v/>
      </c>
      <c r="I125" s="145"/>
      <c r="J125" s="146">
        <f>IF(F125="",0,VLOOKUP(F125,'Bảng tổng hợp'!$P$11:$Q$397,2,0))</f>
        <v>0</v>
      </c>
      <c r="K125" s="147">
        <f t="shared" si="2"/>
        <v>0</v>
      </c>
      <c r="L125" s="148" t="str">
        <f>IF($F125="","",VLOOKUP($F125,'Bảng tổng hợp'!$C$11:$M$20000,10,0))</f>
        <v/>
      </c>
      <c r="M125" s="149" t="str">
        <f>IF($F125="","",VLOOKUP($F125,'Bảng tổng hợp'!$C$11:$M$20000,11,0))</f>
        <v/>
      </c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</row>
    <row r="126" ht="15.75" customHeight="1">
      <c r="A126" s="156"/>
      <c r="B126" s="154"/>
      <c r="C126" s="155"/>
      <c r="D126" s="156"/>
      <c r="E126" s="156"/>
      <c r="F126" s="142"/>
      <c r="G126" s="143" t="str">
        <f>IF($F126="","",VLOOKUP($F126,'Bảng tổng hợp'!$C$11:$Q$20000,2,0))</f>
        <v/>
      </c>
      <c r="H126" s="144" t="str">
        <f>IF($F126="","",VLOOKUP($F126,'Bảng tổng hợp'!$C$11:$Q$20000,3,0))</f>
        <v/>
      </c>
      <c r="I126" s="145"/>
      <c r="J126" s="146">
        <f>IF(F126="",0,VLOOKUP(F126,'Bảng tổng hợp'!$P$11:$Q$397,2,0))</f>
        <v>0</v>
      </c>
      <c r="K126" s="147">
        <f t="shared" si="2"/>
        <v>0</v>
      </c>
      <c r="L126" s="148" t="str">
        <f>IF($F126="","",VLOOKUP($F126,'Bảng tổng hợp'!$C$11:$M$20000,10,0))</f>
        <v/>
      </c>
      <c r="M126" s="149" t="str">
        <f>IF($F126="","",VLOOKUP($F126,'Bảng tổng hợp'!$C$11:$M$20000,11,0))</f>
        <v/>
      </c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</row>
    <row r="127" ht="15.75" customHeight="1">
      <c r="A127" s="156"/>
      <c r="B127" s="154"/>
      <c r="C127" s="155"/>
      <c r="D127" s="156"/>
      <c r="E127" s="156"/>
      <c r="F127" s="142"/>
      <c r="G127" s="143" t="str">
        <f>IF($F127="","",VLOOKUP($F127,'Bảng tổng hợp'!$C$11:$Q$20000,2,0))</f>
        <v/>
      </c>
      <c r="H127" s="144" t="str">
        <f>IF($F127="","",VLOOKUP($F127,'Bảng tổng hợp'!$C$11:$Q$20000,3,0))</f>
        <v/>
      </c>
      <c r="I127" s="145"/>
      <c r="J127" s="146">
        <f>IF(F127="",0,VLOOKUP(F127,'Bảng tổng hợp'!$P$11:$Q$397,2,0))</f>
        <v>0</v>
      </c>
      <c r="K127" s="147">
        <f t="shared" si="2"/>
        <v>0</v>
      </c>
      <c r="L127" s="148" t="str">
        <f>IF($F127="","",VLOOKUP($F127,'Bảng tổng hợp'!$C$11:$M$20000,10,0))</f>
        <v/>
      </c>
      <c r="M127" s="149" t="str">
        <f>IF($F127="","",VLOOKUP($F127,'Bảng tổng hợp'!$C$11:$M$20000,11,0))</f>
        <v/>
      </c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</row>
    <row r="128" ht="15.75" customHeight="1">
      <c r="A128" s="156"/>
      <c r="B128" s="154"/>
      <c r="C128" s="155"/>
      <c r="D128" s="156"/>
      <c r="E128" s="156"/>
      <c r="F128" s="142"/>
      <c r="G128" s="143" t="str">
        <f>IF($F128="","",VLOOKUP($F128,'Bảng tổng hợp'!$C$11:$Q$20000,2,0))</f>
        <v/>
      </c>
      <c r="H128" s="144" t="str">
        <f>IF($F128="","",VLOOKUP($F128,'Bảng tổng hợp'!$C$11:$Q$20000,3,0))</f>
        <v/>
      </c>
      <c r="I128" s="145"/>
      <c r="J128" s="146">
        <f>IF(F128="",0,VLOOKUP(F128,'Bảng tổng hợp'!$P$11:$Q$397,2,0))</f>
        <v>0</v>
      </c>
      <c r="K128" s="147">
        <f t="shared" si="2"/>
        <v>0</v>
      </c>
      <c r="L128" s="148" t="str">
        <f>IF($F128="","",VLOOKUP($F128,'Bảng tổng hợp'!$C$11:$M$20000,10,0))</f>
        <v/>
      </c>
      <c r="M128" s="149" t="str">
        <f>IF($F128="","",VLOOKUP($F128,'Bảng tổng hợp'!$C$11:$M$20000,11,0))</f>
        <v/>
      </c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</row>
    <row r="129" ht="15.75" customHeight="1">
      <c r="A129" s="156"/>
      <c r="B129" s="154"/>
      <c r="C129" s="155"/>
      <c r="D129" s="156"/>
      <c r="E129" s="156"/>
      <c r="F129" s="156"/>
      <c r="G129" s="143" t="str">
        <f>IF($F129="","",VLOOKUP($F129,'Bảng tổng hợp'!$C$11:$Q$20000,2,0))</f>
        <v/>
      </c>
      <c r="H129" s="144" t="str">
        <f>IF($F129="","",VLOOKUP($F129,'Bảng tổng hợp'!$C$11:$Q$20000,3,0))</f>
        <v/>
      </c>
      <c r="I129" s="145"/>
      <c r="J129" s="146">
        <f>IF(F129="",0,VLOOKUP(F129,'Bảng tổng hợp'!$P$11:$Q$397,2,0))</f>
        <v>0</v>
      </c>
      <c r="K129" s="147">
        <f t="shared" si="2"/>
        <v>0</v>
      </c>
      <c r="L129" s="148" t="str">
        <f>IF($F129="","",VLOOKUP($F129,'Bảng tổng hợp'!$C$11:$M$20000,10,0))</f>
        <v/>
      </c>
      <c r="M129" s="149" t="str">
        <f>IF($F129="","",VLOOKUP($F129,'Bảng tổng hợp'!$C$11:$M$20000,11,0))</f>
        <v/>
      </c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</row>
    <row r="130" ht="15.75" customHeight="1">
      <c r="A130" s="156"/>
      <c r="B130" s="154"/>
      <c r="C130" s="155"/>
      <c r="D130" s="156"/>
      <c r="E130" s="156"/>
      <c r="F130" s="156"/>
      <c r="G130" s="143" t="str">
        <f>IF($F130="","",VLOOKUP($F130,'Bảng tổng hợp'!$C$11:$Q$20000,2,0))</f>
        <v/>
      </c>
      <c r="H130" s="144" t="str">
        <f>IF($F130="","",VLOOKUP($F130,'Bảng tổng hợp'!$C$11:$Q$20000,3,0))</f>
        <v/>
      </c>
      <c r="I130" s="145"/>
      <c r="J130" s="146">
        <f>IF(F130="",0,VLOOKUP(F130,'Bảng tổng hợp'!$P$11:$Q$397,2,0))</f>
        <v>0</v>
      </c>
      <c r="K130" s="147">
        <f t="shared" si="2"/>
        <v>0</v>
      </c>
      <c r="L130" s="148" t="str">
        <f>IF($F130="","",VLOOKUP($F130,'Bảng tổng hợp'!$C$11:$M$20000,10,0))</f>
        <v/>
      </c>
      <c r="M130" s="149" t="str">
        <f>IF($F130="","",VLOOKUP($F130,'Bảng tổng hợp'!$C$11:$M$20000,11,0))</f>
        <v/>
      </c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</row>
    <row r="131" ht="15.75" customHeight="1">
      <c r="A131" s="156"/>
      <c r="B131" s="154"/>
      <c r="C131" s="155"/>
      <c r="D131" s="156"/>
      <c r="E131" s="156"/>
      <c r="F131" s="156"/>
      <c r="G131" s="143" t="str">
        <f>IF($F131="","",VLOOKUP($F131,'Bảng tổng hợp'!$C$11:$Q$20000,2,0))</f>
        <v/>
      </c>
      <c r="H131" s="144" t="str">
        <f>IF($F131="","",VLOOKUP($F131,'Bảng tổng hợp'!$C$11:$Q$20000,3,0))</f>
        <v/>
      </c>
      <c r="I131" s="145"/>
      <c r="J131" s="146">
        <f>IF(F131="",0,VLOOKUP(F131,'Bảng tổng hợp'!$P$11:$Q$397,2,0))</f>
        <v>0</v>
      </c>
      <c r="K131" s="147">
        <f t="shared" si="2"/>
        <v>0</v>
      </c>
      <c r="L131" s="148" t="str">
        <f>IF($F131="","",VLOOKUP($F131,'Bảng tổng hợp'!$C$11:$M$20000,10,0))</f>
        <v/>
      </c>
      <c r="M131" s="149" t="str">
        <f>IF($F131="","",VLOOKUP($F131,'Bảng tổng hợp'!$C$11:$M$20000,11,0))</f>
        <v/>
      </c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</row>
    <row r="132" ht="15.75" customHeight="1">
      <c r="A132" s="156"/>
      <c r="B132" s="154"/>
      <c r="C132" s="155"/>
      <c r="D132" s="156"/>
      <c r="E132" s="156"/>
      <c r="F132" s="156"/>
      <c r="G132" s="143" t="str">
        <f>IF($F132="","",VLOOKUP($F132,'Bảng tổng hợp'!$C$11:$Q$20000,2,0))</f>
        <v/>
      </c>
      <c r="H132" s="144" t="str">
        <f>IF($F132="","",VLOOKUP($F132,'Bảng tổng hợp'!$C$11:$Q$20000,3,0))</f>
        <v/>
      </c>
      <c r="I132" s="145"/>
      <c r="J132" s="146">
        <f>IF(F132="",0,VLOOKUP(F132,'Bảng tổng hợp'!$P$11:$Q$397,2,0))</f>
        <v>0</v>
      </c>
      <c r="K132" s="147">
        <f t="shared" si="2"/>
        <v>0</v>
      </c>
      <c r="L132" s="148" t="str">
        <f>IF($F132="","",VLOOKUP($F132,'Bảng tổng hợp'!$C$11:$M$20000,10,0))</f>
        <v/>
      </c>
      <c r="M132" s="149" t="str">
        <f>IF($F132="","",VLOOKUP($F132,'Bảng tổng hợp'!$C$11:$M$20000,11,0))</f>
        <v/>
      </c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</row>
    <row r="133" ht="15.75" customHeight="1">
      <c r="A133" s="156"/>
      <c r="B133" s="154"/>
      <c r="C133" s="155"/>
      <c r="D133" s="156"/>
      <c r="E133" s="156"/>
      <c r="F133" s="156"/>
      <c r="G133" s="143" t="str">
        <f>IF($F133="","",VLOOKUP($F133,'Bảng tổng hợp'!$C$11:$Q$20000,2,0))</f>
        <v/>
      </c>
      <c r="H133" s="144" t="str">
        <f>IF($F133="","",VLOOKUP($F133,'Bảng tổng hợp'!$C$11:$Q$20000,3,0))</f>
        <v/>
      </c>
      <c r="I133" s="145"/>
      <c r="J133" s="146">
        <f>IF(F133="",0,VLOOKUP(F133,'Bảng tổng hợp'!$P$11:$Q$397,2,0))</f>
        <v>0</v>
      </c>
      <c r="K133" s="147">
        <f t="shared" si="2"/>
        <v>0</v>
      </c>
      <c r="L133" s="148" t="str">
        <f>IF($F133="","",VLOOKUP($F133,'Bảng tổng hợp'!$C$11:$M$20000,10,0))</f>
        <v/>
      </c>
      <c r="M133" s="149" t="str">
        <f>IF($F133="","",VLOOKUP($F133,'Bảng tổng hợp'!$C$11:$M$20000,11,0))</f>
        <v/>
      </c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</row>
    <row r="134" ht="15.75" customHeight="1">
      <c r="A134" s="156"/>
      <c r="B134" s="154"/>
      <c r="C134" s="155"/>
      <c r="D134" s="156"/>
      <c r="E134" s="156"/>
      <c r="F134" s="156"/>
      <c r="G134" s="143" t="str">
        <f>IF($F134="","",VLOOKUP($F134,'Bảng tổng hợp'!$C$11:$Q$20000,2,0))</f>
        <v/>
      </c>
      <c r="H134" s="144" t="str">
        <f>IF($F134="","",VLOOKUP($F134,'Bảng tổng hợp'!$C$11:$Q$20000,3,0))</f>
        <v/>
      </c>
      <c r="I134" s="145"/>
      <c r="J134" s="146">
        <f>IF(F134="",0,VLOOKUP(F134,'Bảng tổng hợp'!$P$11:$Q$397,2,0))</f>
        <v>0</v>
      </c>
      <c r="K134" s="147">
        <f t="shared" si="2"/>
        <v>0</v>
      </c>
      <c r="L134" s="148" t="str">
        <f>IF($F134="","",VLOOKUP($F134,'Bảng tổng hợp'!$C$11:$M$20000,10,0))</f>
        <v/>
      </c>
      <c r="M134" s="149" t="str">
        <f>IF($F134="","",VLOOKUP($F134,'Bảng tổng hợp'!$C$11:$M$20000,11,0))</f>
        <v/>
      </c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</row>
    <row r="135" ht="15.75" customHeight="1">
      <c r="A135" s="156"/>
      <c r="B135" s="154"/>
      <c r="C135" s="155"/>
      <c r="D135" s="156"/>
      <c r="E135" s="156"/>
      <c r="F135" s="156"/>
      <c r="G135" s="143" t="str">
        <f>IF($F135="","",VLOOKUP($F135,'Bảng tổng hợp'!$C$11:$Q$20000,2,0))</f>
        <v/>
      </c>
      <c r="H135" s="144" t="str">
        <f>IF($F135="","",VLOOKUP($F135,'Bảng tổng hợp'!$C$11:$Q$20000,3,0))</f>
        <v/>
      </c>
      <c r="I135" s="145"/>
      <c r="J135" s="146">
        <f>IF(F135="",0,VLOOKUP(F135,'Bảng tổng hợp'!$P$11:$Q$397,2,0))</f>
        <v>0</v>
      </c>
      <c r="K135" s="147">
        <f t="shared" si="2"/>
        <v>0</v>
      </c>
      <c r="L135" s="148" t="str">
        <f>IF($F135="","",VLOOKUP($F135,'Bảng tổng hợp'!$C$11:$M$20000,10,0))</f>
        <v/>
      </c>
      <c r="M135" s="149" t="str">
        <f>IF($F135="","",VLOOKUP($F135,'Bảng tổng hợp'!$C$11:$M$20000,11,0))</f>
        <v/>
      </c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</row>
    <row r="136" ht="15.75" customHeight="1">
      <c r="A136" s="156"/>
      <c r="B136" s="154"/>
      <c r="C136" s="155"/>
      <c r="D136" s="156"/>
      <c r="E136" s="156"/>
      <c r="F136" s="156"/>
      <c r="G136" s="143" t="str">
        <f>IF($F136="","",VLOOKUP($F136,'Bảng tổng hợp'!$C$11:$Q$20000,2,0))</f>
        <v/>
      </c>
      <c r="H136" s="144" t="str">
        <f>IF($F136="","",VLOOKUP($F136,'Bảng tổng hợp'!$C$11:$Q$20000,3,0))</f>
        <v/>
      </c>
      <c r="I136" s="145"/>
      <c r="J136" s="146">
        <f>IF(F136="",0,VLOOKUP(F136,'Bảng tổng hợp'!$P$11:$Q$397,2,0))</f>
        <v>0</v>
      </c>
      <c r="K136" s="147">
        <f t="shared" si="2"/>
        <v>0</v>
      </c>
      <c r="L136" s="148" t="str">
        <f>IF($F136="","",VLOOKUP($F136,'Bảng tổng hợp'!$C$11:$M$20000,10,0))</f>
        <v/>
      </c>
      <c r="M136" s="149" t="str">
        <f>IF($F136="","",VLOOKUP($F136,'Bảng tổng hợp'!$C$11:$M$20000,11,0))</f>
        <v/>
      </c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</row>
    <row r="137" ht="15.75" customHeight="1">
      <c r="A137" s="156"/>
      <c r="B137" s="154"/>
      <c r="C137" s="155"/>
      <c r="D137" s="156"/>
      <c r="E137" s="156"/>
      <c r="F137" s="156"/>
      <c r="G137" s="143" t="str">
        <f>IF($F137="","",VLOOKUP($F137,'Bảng tổng hợp'!$C$11:$Q$20000,2,0))</f>
        <v/>
      </c>
      <c r="H137" s="144" t="str">
        <f>IF($F137="","",VLOOKUP($F137,'Bảng tổng hợp'!$C$11:$Q$20000,3,0))</f>
        <v/>
      </c>
      <c r="I137" s="145"/>
      <c r="J137" s="146">
        <f>IF(F137="",0,VLOOKUP(F137,'Bảng tổng hợp'!$P$11:$Q$397,2,0))</f>
        <v>0</v>
      </c>
      <c r="K137" s="147">
        <f t="shared" si="2"/>
        <v>0</v>
      </c>
      <c r="L137" s="148" t="str">
        <f>IF($F137="","",VLOOKUP($F137,'Bảng tổng hợp'!$C$11:$M$20000,10,0))</f>
        <v/>
      </c>
      <c r="M137" s="149" t="str">
        <f>IF($F137="","",VLOOKUP($F137,'Bảng tổng hợp'!$C$11:$M$20000,11,0))</f>
        <v/>
      </c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</row>
    <row r="138" ht="15.75" customHeight="1">
      <c r="A138" s="156"/>
      <c r="B138" s="154"/>
      <c r="C138" s="155"/>
      <c r="D138" s="156"/>
      <c r="E138" s="156"/>
      <c r="F138" s="156"/>
      <c r="G138" s="143" t="str">
        <f>IF($F138="","",VLOOKUP($F138,'Bảng tổng hợp'!$C$11:$Q$20000,2,0))</f>
        <v/>
      </c>
      <c r="H138" s="144" t="str">
        <f>IF($F138="","",VLOOKUP($F138,'Bảng tổng hợp'!$C$11:$Q$20000,3,0))</f>
        <v/>
      </c>
      <c r="I138" s="145"/>
      <c r="J138" s="146">
        <f>IF(F138="",0,VLOOKUP(F138,'Bảng tổng hợp'!$P$11:$Q$397,2,0))</f>
        <v>0</v>
      </c>
      <c r="K138" s="147">
        <f t="shared" si="2"/>
        <v>0</v>
      </c>
      <c r="L138" s="148" t="str">
        <f>IF($F138="","",VLOOKUP($F138,'Bảng tổng hợp'!$C$11:$M$20000,10,0))</f>
        <v/>
      </c>
      <c r="M138" s="149" t="str">
        <f>IF($F138="","",VLOOKUP($F138,'Bảng tổng hợp'!$C$11:$M$20000,11,0))</f>
        <v/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</row>
    <row r="139" ht="15.75" customHeight="1">
      <c r="A139" s="156"/>
      <c r="B139" s="154"/>
      <c r="C139" s="155"/>
      <c r="D139" s="156"/>
      <c r="E139" s="156"/>
      <c r="F139" s="156"/>
      <c r="G139" s="143" t="str">
        <f>IF($F139="","",VLOOKUP($F139,'Bảng tổng hợp'!$C$11:$Q$20000,2,0))</f>
        <v/>
      </c>
      <c r="H139" s="144" t="str">
        <f>IF($F139="","",VLOOKUP($F139,'Bảng tổng hợp'!$C$11:$Q$20000,3,0))</f>
        <v/>
      </c>
      <c r="I139" s="145"/>
      <c r="J139" s="146">
        <f>IF(F139="",0,VLOOKUP(F139,'Bảng tổng hợp'!$P$11:$Q$397,2,0))</f>
        <v>0</v>
      </c>
      <c r="K139" s="147">
        <f t="shared" si="2"/>
        <v>0</v>
      </c>
      <c r="L139" s="148" t="str">
        <f>IF($F139="","",VLOOKUP($F139,'Bảng tổng hợp'!$C$11:$M$20000,10,0))</f>
        <v/>
      </c>
      <c r="M139" s="149" t="str">
        <f>IF($F139="","",VLOOKUP($F139,'Bảng tổng hợp'!$C$11:$M$20000,11,0))</f>
        <v/>
      </c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</row>
    <row r="140" ht="15.75" customHeight="1">
      <c r="A140" s="156"/>
      <c r="B140" s="154"/>
      <c r="C140" s="155"/>
      <c r="D140" s="156"/>
      <c r="E140" s="156"/>
      <c r="F140" s="156"/>
      <c r="G140" s="143" t="str">
        <f>IF($F140="","",VLOOKUP($F140,'Bảng tổng hợp'!$C$11:$Q$20000,2,0))</f>
        <v/>
      </c>
      <c r="H140" s="144" t="str">
        <f>IF($F140="","",VLOOKUP($F140,'Bảng tổng hợp'!$C$11:$Q$20000,3,0))</f>
        <v/>
      </c>
      <c r="I140" s="145"/>
      <c r="J140" s="146">
        <f>IF(F140="",0,VLOOKUP(F140,'Bảng tổng hợp'!$P$11:$Q$397,2,0))</f>
        <v>0</v>
      </c>
      <c r="K140" s="147">
        <f t="shared" si="2"/>
        <v>0</v>
      </c>
      <c r="L140" s="148" t="str">
        <f>IF($F140="","",VLOOKUP($F140,'Bảng tổng hợp'!$C$11:$M$20000,10,0))</f>
        <v/>
      </c>
      <c r="M140" s="149" t="str">
        <f>IF($F140="","",VLOOKUP($F140,'Bảng tổng hợp'!$C$11:$M$20000,11,0))</f>
        <v/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</row>
    <row r="141" ht="15.75" customHeight="1">
      <c r="A141" s="156"/>
      <c r="B141" s="154"/>
      <c r="C141" s="155"/>
      <c r="D141" s="156"/>
      <c r="E141" s="156"/>
      <c r="F141" s="156"/>
      <c r="G141" s="143" t="str">
        <f>IF($F141="","",VLOOKUP($F141,'Bảng tổng hợp'!$C$11:$Q$20000,2,0))</f>
        <v/>
      </c>
      <c r="H141" s="144" t="str">
        <f>IF($F141="","",VLOOKUP($F141,'Bảng tổng hợp'!$C$11:$Q$20000,3,0))</f>
        <v/>
      </c>
      <c r="I141" s="145"/>
      <c r="J141" s="146">
        <f>IF(F141="",0,VLOOKUP(F141,'Bảng tổng hợp'!$P$11:$Q$397,2,0))</f>
        <v>0</v>
      </c>
      <c r="K141" s="147">
        <f t="shared" si="2"/>
        <v>0</v>
      </c>
      <c r="L141" s="148" t="str">
        <f>IF($F141="","",VLOOKUP($F141,'Bảng tổng hợp'!$C$11:$M$20000,10,0))</f>
        <v/>
      </c>
      <c r="M141" s="149" t="str">
        <f>IF($F141="","",VLOOKUP($F141,'Bảng tổng hợp'!$C$11:$M$20000,11,0))</f>
        <v/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</row>
    <row r="142" ht="15.75" customHeight="1">
      <c r="A142" s="156"/>
      <c r="B142" s="154"/>
      <c r="C142" s="155"/>
      <c r="D142" s="156"/>
      <c r="E142" s="156"/>
      <c r="F142" s="156"/>
      <c r="G142" s="143" t="str">
        <f>IF($F142="","",VLOOKUP($F142,'Bảng tổng hợp'!$C$11:$Q$20000,2,0))</f>
        <v/>
      </c>
      <c r="H142" s="144" t="str">
        <f>IF($F142="","",VLOOKUP($F142,'Bảng tổng hợp'!$C$11:$Q$20000,3,0))</f>
        <v/>
      </c>
      <c r="I142" s="145"/>
      <c r="J142" s="146">
        <f>IF(F142="",0,VLOOKUP(F142,'Bảng tổng hợp'!$P$11:$Q$397,2,0))</f>
        <v>0</v>
      </c>
      <c r="K142" s="147">
        <f t="shared" si="2"/>
        <v>0</v>
      </c>
      <c r="L142" s="148" t="str">
        <f>IF($F142="","",VLOOKUP($F142,'Bảng tổng hợp'!$C$11:$M$20000,10,0))</f>
        <v/>
      </c>
      <c r="M142" s="149" t="str">
        <f>IF($F142="","",VLOOKUP($F142,'Bảng tổng hợp'!$C$11:$M$20000,11,0))</f>
        <v/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</row>
    <row r="143" ht="15.75" customHeight="1">
      <c r="A143" s="156"/>
      <c r="B143" s="154"/>
      <c r="C143" s="155"/>
      <c r="D143" s="156"/>
      <c r="E143" s="156"/>
      <c r="F143" s="156"/>
      <c r="G143" s="143" t="str">
        <f>IF($F143="","",VLOOKUP($F143,'Bảng tổng hợp'!$C$11:$Q$20000,2,0))</f>
        <v/>
      </c>
      <c r="H143" s="144" t="str">
        <f>IF($F143="","",VLOOKUP($F143,'Bảng tổng hợp'!$C$11:$Q$20000,3,0))</f>
        <v/>
      </c>
      <c r="I143" s="145"/>
      <c r="J143" s="146">
        <f>IF(F143="",0,VLOOKUP(F143,'Bảng tổng hợp'!$P$11:$Q$397,2,0))</f>
        <v>0</v>
      </c>
      <c r="K143" s="147">
        <f t="shared" si="2"/>
        <v>0</v>
      </c>
      <c r="L143" s="148" t="str">
        <f>IF($F143="","",VLOOKUP($F143,'Bảng tổng hợp'!$C$11:$M$20000,10,0))</f>
        <v/>
      </c>
      <c r="M143" s="149" t="str">
        <f>IF($F143="","",VLOOKUP($F143,'Bảng tổng hợp'!$C$11:$M$20000,11,0))</f>
        <v/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</row>
    <row r="144" ht="15.75" customHeight="1">
      <c r="A144" s="156"/>
      <c r="B144" s="154"/>
      <c r="C144" s="155"/>
      <c r="D144" s="156"/>
      <c r="E144" s="156"/>
      <c r="F144" s="156"/>
      <c r="G144" s="143" t="str">
        <f>IF($F144="","",VLOOKUP($F144,'Bảng tổng hợp'!$C$11:$Q$20000,2,0))</f>
        <v/>
      </c>
      <c r="H144" s="144" t="str">
        <f>IF($F144="","",VLOOKUP($F144,'Bảng tổng hợp'!$C$11:$Q$20000,3,0))</f>
        <v/>
      </c>
      <c r="I144" s="145"/>
      <c r="J144" s="146">
        <f>IF(F144="",0,VLOOKUP(F144,'Bảng tổng hợp'!$P$11:$Q$397,2,0))</f>
        <v>0</v>
      </c>
      <c r="K144" s="147">
        <f t="shared" si="2"/>
        <v>0</v>
      </c>
      <c r="L144" s="148" t="str">
        <f>IF($F144="","",VLOOKUP($F144,'Bảng tổng hợp'!$C$11:$M$20000,10,0))</f>
        <v/>
      </c>
      <c r="M144" s="149" t="str">
        <f>IF($F144="","",VLOOKUP($F144,'Bảng tổng hợp'!$C$11:$M$20000,11,0))</f>
        <v/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</row>
    <row r="145" ht="15.75" customHeight="1">
      <c r="A145" s="156"/>
      <c r="B145" s="154"/>
      <c r="C145" s="155"/>
      <c r="D145" s="156"/>
      <c r="E145" s="156"/>
      <c r="F145" s="156"/>
      <c r="G145" s="143" t="str">
        <f>IF($F145="","",VLOOKUP($F145,'Bảng tổng hợp'!$C$11:$Q$20000,2,0))</f>
        <v/>
      </c>
      <c r="H145" s="144" t="str">
        <f>IF($F145="","",VLOOKUP($F145,'Bảng tổng hợp'!$C$11:$Q$20000,3,0))</f>
        <v/>
      </c>
      <c r="I145" s="145"/>
      <c r="J145" s="146">
        <f>IF(F145="",0,VLOOKUP(F145,'Bảng tổng hợp'!$P$11:$Q$397,2,0))</f>
        <v>0</v>
      </c>
      <c r="K145" s="147">
        <f t="shared" si="2"/>
        <v>0</v>
      </c>
      <c r="L145" s="148" t="str">
        <f>IF($F145="","",VLOOKUP($F145,'Bảng tổng hợp'!$C$11:$M$20000,10,0))</f>
        <v/>
      </c>
      <c r="M145" s="149" t="str">
        <f>IF($F145="","",VLOOKUP($F145,'Bảng tổng hợp'!$C$11:$M$20000,11,0))</f>
        <v/>
      </c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</row>
    <row r="146" ht="15.75" customHeight="1">
      <c r="A146" s="156"/>
      <c r="B146" s="154"/>
      <c r="C146" s="155"/>
      <c r="D146" s="156"/>
      <c r="E146" s="156"/>
      <c r="F146" s="156"/>
      <c r="G146" s="143" t="str">
        <f>IF($F146="","",VLOOKUP($F146,'Bảng tổng hợp'!$C$11:$Q$20000,2,0))</f>
        <v/>
      </c>
      <c r="H146" s="144" t="str">
        <f>IF($F146="","",VLOOKUP($F146,'Bảng tổng hợp'!$C$11:$Q$20000,3,0))</f>
        <v/>
      </c>
      <c r="I146" s="145"/>
      <c r="J146" s="146">
        <f>IF(F146="",0,VLOOKUP(F146,'Bảng tổng hợp'!$P$11:$Q$397,2,0))</f>
        <v>0</v>
      </c>
      <c r="K146" s="147">
        <f t="shared" si="2"/>
        <v>0</v>
      </c>
      <c r="L146" s="148" t="str">
        <f>IF($F146="","",VLOOKUP($F146,'Bảng tổng hợp'!$C$11:$M$20000,10,0))</f>
        <v/>
      </c>
      <c r="M146" s="149" t="str">
        <f>IF($F146="","",VLOOKUP($F146,'Bảng tổng hợp'!$C$11:$M$20000,11,0))</f>
        <v/>
      </c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</row>
    <row r="147" ht="15.75" customHeight="1">
      <c r="A147" s="156"/>
      <c r="B147" s="154"/>
      <c r="C147" s="155"/>
      <c r="D147" s="156"/>
      <c r="E147" s="156"/>
      <c r="F147" s="156"/>
      <c r="G147" s="143" t="str">
        <f>IF($F147="","",VLOOKUP($F147,'Bảng tổng hợp'!$C$11:$Q$20000,2,0))</f>
        <v/>
      </c>
      <c r="H147" s="144" t="str">
        <f>IF($F147="","",VLOOKUP($F147,'Bảng tổng hợp'!$C$11:$Q$20000,3,0))</f>
        <v/>
      </c>
      <c r="I147" s="145"/>
      <c r="J147" s="146">
        <f>IF(F147="",0,VLOOKUP(F147,'Bảng tổng hợp'!$P$11:$Q$397,2,0))</f>
        <v>0</v>
      </c>
      <c r="K147" s="147">
        <f t="shared" si="2"/>
        <v>0</v>
      </c>
      <c r="L147" s="148" t="str">
        <f>IF($F147="","",VLOOKUP($F147,'Bảng tổng hợp'!$C$11:$M$20000,10,0))</f>
        <v/>
      </c>
      <c r="M147" s="149" t="str">
        <f>IF($F147="","",VLOOKUP($F147,'Bảng tổng hợp'!$C$11:$M$20000,11,0))</f>
        <v/>
      </c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</row>
    <row r="148" ht="15.75" customHeight="1">
      <c r="A148" s="156"/>
      <c r="B148" s="154"/>
      <c r="C148" s="155"/>
      <c r="D148" s="156"/>
      <c r="E148" s="156"/>
      <c r="F148" s="156"/>
      <c r="G148" s="143" t="str">
        <f>IF($F148="","",VLOOKUP($F148,'Bảng tổng hợp'!$C$11:$Q$20000,2,0))</f>
        <v/>
      </c>
      <c r="H148" s="144" t="str">
        <f>IF($F148="","",VLOOKUP($F148,'Bảng tổng hợp'!$C$11:$Q$20000,3,0))</f>
        <v/>
      </c>
      <c r="I148" s="145"/>
      <c r="J148" s="146">
        <f>IF(F148="",0,VLOOKUP(F148,'Bảng tổng hợp'!$P$11:$Q$397,2,0))</f>
        <v>0</v>
      </c>
      <c r="K148" s="147">
        <f t="shared" si="2"/>
        <v>0</v>
      </c>
      <c r="L148" s="148" t="str">
        <f>IF($F148="","",VLOOKUP($F148,'Bảng tổng hợp'!$C$11:$M$20000,10,0))</f>
        <v/>
      </c>
      <c r="M148" s="149" t="str">
        <f>IF($F148="","",VLOOKUP($F148,'Bảng tổng hợp'!$C$11:$M$20000,11,0))</f>
        <v/>
      </c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</row>
    <row r="149" ht="15.75" customHeight="1">
      <c r="A149" s="156"/>
      <c r="B149" s="154"/>
      <c r="C149" s="155"/>
      <c r="D149" s="156"/>
      <c r="E149" s="156"/>
      <c r="F149" s="156"/>
      <c r="G149" s="143" t="str">
        <f>IF($F149="","",VLOOKUP($F149,'Bảng tổng hợp'!$C$11:$Q$20000,2,0))</f>
        <v/>
      </c>
      <c r="H149" s="144" t="str">
        <f>IF($F149="","",VLOOKUP($F149,'Bảng tổng hợp'!$C$11:$Q$20000,3,0))</f>
        <v/>
      </c>
      <c r="I149" s="145"/>
      <c r="J149" s="146">
        <f>IF(F149="",0,VLOOKUP(F149,'Bảng tổng hợp'!$P$11:$Q$397,2,0))</f>
        <v>0</v>
      </c>
      <c r="K149" s="147">
        <f t="shared" si="2"/>
        <v>0</v>
      </c>
      <c r="L149" s="148" t="str">
        <f>IF($F149="","",VLOOKUP($F149,'Bảng tổng hợp'!$C$11:$M$20000,10,0))</f>
        <v/>
      </c>
      <c r="M149" s="149" t="str">
        <f>IF($F149="","",VLOOKUP($F149,'Bảng tổng hợp'!$C$11:$M$20000,11,0))</f>
        <v/>
      </c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</row>
    <row r="150" ht="15.75" customHeight="1">
      <c r="A150" s="156"/>
      <c r="B150" s="154"/>
      <c r="C150" s="155"/>
      <c r="D150" s="156"/>
      <c r="E150" s="156"/>
      <c r="F150" s="156"/>
      <c r="G150" s="143" t="str">
        <f>IF($F150="","",VLOOKUP($F150,'Bảng tổng hợp'!$C$11:$Q$20000,2,0))</f>
        <v/>
      </c>
      <c r="H150" s="144" t="str">
        <f>IF($F150="","",VLOOKUP($F150,'Bảng tổng hợp'!$C$11:$Q$20000,3,0))</f>
        <v/>
      </c>
      <c r="I150" s="145"/>
      <c r="J150" s="146">
        <f>IF(F150="",0,VLOOKUP(F150,'Bảng tổng hợp'!$P$11:$Q$397,2,0))</f>
        <v>0</v>
      </c>
      <c r="K150" s="147">
        <f t="shared" si="2"/>
        <v>0</v>
      </c>
      <c r="L150" s="148" t="str">
        <f>IF($F150="","",VLOOKUP($F150,'Bảng tổng hợp'!$C$11:$M$20000,10,0))</f>
        <v/>
      </c>
      <c r="M150" s="149" t="str">
        <f>IF($F150="","",VLOOKUP($F150,'Bảng tổng hợp'!$C$11:$M$20000,11,0))</f>
        <v/>
      </c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</row>
    <row r="151" ht="15.75" customHeight="1">
      <c r="A151" s="156"/>
      <c r="B151" s="154"/>
      <c r="C151" s="155"/>
      <c r="D151" s="156"/>
      <c r="E151" s="156"/>
      <c r="F151" s="156"/>
      <c r="G151" s="143" t="str">
        <f>IF($F151="","",VLOOKUP($F151,'Bảng tổng hợp'!$C$11:$Q$20000,2,0))</f>
        <v/>
      </c>
      <c r="H151" s="144" t="str">
        <f>IF($F151="","",VLOOKUP($F151,'Bảng tổng hợp'!$C$11:$Q$20000,3,0))</f>
        <v/>
      </c>
      <c r="I151" s="145"/>
      <c r="J151" s="146">
        <f>IF(F151="",0,VLOOKUP(F151,'Bảng tổng hợp'!$P$11:$Q$397,2,0))</f>
        <v>0</v>
      </c>
      <c r="K151" s="147">
        <f t="shared" si="2"/>
        <v>0</v>
      </c>
      <c r="L151" s="148" t="str">
        <f>IF($F151="","",VLOOKUP($F151,'Bảng tổng hợp'!$C$11:$M$20000,10,0))</f>
        <v/>
      </c>
      <c r="M151" s="149" t="str">
        <f>IF($F151="","",VLOOKUP($F151,'Bảng tổng hợp'!$C$11:$M$20000,11,0))</f>
        <v/>
      </c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</row>
    <row r="152" ht="15.75" customHeight="1">
      <c r="A152" s="156"/>
      <c r="B152" s="154"/>
      <c r="C152" s="155"/>
      <c r="D152" s="156"/>
      <c r="E152" s="156"/>
      <c r="F152" s="156"/>
      <c r="G152" s="143" t="str">
        <f>IF($F152="","",VLOOKUP($F152,'Bảng tổng hợp'!$C$11:$Q$20000,2,0))</f>
        <v/>
      </c>
      <c r="H152" s="144" t="str">
        <f>IF($F152="","",VLOOKUP($F152,'Bảng tổng hợp'!$C$11:$Q$20000,3,0))</f>
        <v/>
      </c>
      <c r="I152" s="145"/>
      <c r="J152" s="146">
        <f>IF(F152="",0,VLOOKUP(F152,'Bảng tổng hợp'!$P$11:$Q$397,2,0))</f>
        <v>0</v>
      </c>
      <c r="K152" s="147">
        <f t="shared" si="2"/>
        <v>0</v>
      </c>
      <c r="L152" s="148" t="str">
        <f>IF($F152="","",VLOOKUP($F152,'Bảng tổng hợp'!$C$11:$M$20000,10,0))</f>
        <v/>
      </c>
      <c r="M152" s="149" t="str">
        <f>IF($F152="","",VLOOKUP($F152,'Bảng tổng hợp'!$C$11:$M$20000,11,0))</f>
        <v/>
      </c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</row>
    <row r="153" ht="15.75" customHeight="1">
      <c r="A153" s="156"/>
      <c r="B153" s="154"/>
      <c r="C153" s="155"/>
      <c r="D153" s="156"/>
      <c r="E153" s="156"/>
      <c r="F153" s="156"/>
      <c r="G153" s="143" t="str">
        <f>IF($F153="","",VLOOKUP($F153,'Bảng tổng hợp'!$C$11:$Q$20000,2,0))</f>
        <v/>
      </c>
      <c r="H153" s="144" t="str">
        <f>IF($F153="","",VLOOKUP($F153,'Bảng tổng hợp'!$C$11:$Q$20000,3,0))</f>
        <v/>
      </c>
      <c r="I153" s="145"/>
      <c r="J153" s="146">
        <f>IF(F153="",0,VLOOKUP(F153,'Bảng tổng hợp'!$P$11:$Q$397,2,0))</f>
        <v>0</v>
      </c>
      <c r="K153" s="147">
        <f t="shared" si="2"/>
        <v>0</v>
      </c>
      <c r="L153" s="148" t="str">
        <f>IF($F153="","",VLOOKUP($F153,'Bảng tổng hợp'!$C$11:$M$20000,10,0))</f>
        <v/>
      </c>
      <c r="M153" s="149" t="str">
        <f>IF($F153="","",VLOOKUP($F153,'Bảng tổng hợp'!$C$11:$M$20000,11,0))</f>
        <v/>
      </c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</row>
    <row r="154" ht="15.75" customHeight="1">
      <c r="A154" s="156"/>
      <c r="B154" s="154"/>
      <c r="C154" s="155"/>
      <c r="D154" s="156"/>
      <c r="E154" s="156"/>
      <c r="F154" s="156"/>
      <c r="G154" s="143" t="str">
        <f>IF($F154="","",VLOOKUP($F154,'Bảng tổng hợp'!$C$11:$Q$20000,2,0))</f>
        <v/>
      </c>
      <c r="H154" s="144" t="str">
        <f>IF($F154="","",VLOOKUP($F154,'Bảng tổng hợp'!$C$11:$Q$20000,3,0))</f>
        <v/>
      </c>
      <c r="I154" s="145"/>
      <c r="J154" s="146">
        <f>IF(F154="",0,VLOOKUP(F154,'Bảng tổng hợp'!$P$11:$Q$397,2,0))</f>
        <v>0</v>
      </c>
      <c r="K154" s="147">
        <f t="shared" si="2"/>
        <v>0</v>
      </c>
      <c r="L154" s="148" t="str">
        <f>IF($F154="","",VLOOKUP($F154,'Bảng tổng hợp'!$C$11:$M$20000,10,0))</f>
        <v/>
      </c>
      <c r="M154" s="149" t="str">
        <f>IF($F154="","",VLOOKUP($F154,'Bảng tổng hợp'!$C$11:$M$20000,11,0))</f>
        <v/>
      </c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</row>
    <row r="155" ht="15.75" customHeight="1">
      <c r="A155" s="156"/>
      <c r="B155" s="154"/>
      <c r="C155" s="155"/>
      <c r="D155" s="156"/>
      <c r="E155" s="156"/>
      <c r="F155" s="156"/>
      <c r="G155" s="143" t="str">
        <f>IF($F155="","",VLOOKUP($F155,'Bảng tổng hợp'!$C$11:$Q$20000,2,0))</f>
        <v/>
      </c>
      <c r="H155" s="144" t="str">
        <f>IF($F155="","",VLOOKUP($F155,'Bảng tổng hợp'!$C$11:$Q$20000,3,0))</f>
        <v/>
      </c>
      <c r="I155" s="145"/>
      <c r="J155" s="146">
        <f>IF(F155="",0,VLOOKUP(F155,'Bảng tổng hợp'!$P$11:$Q$397,2,0))</f>
        <v>0</v>
      </c>
      <c r="K155" s="147">
        <f t="shared" si="2"/>
        <v>0</v>
      </c>
      <c r="L155" s="148" t="str">
        <f>IF($F155="","",VLOOKUP($F155,'Bảng tổng hợp'!$C$11:$M$20000,10,0))</f>
        <v/>
      </c>
      <c r="M155" s="149" t="str">
        <f>IF($F155="","",VLOOKUP($F155,'Bảng tổng hợp'!$C$11:$M$20000,11,0))</f>
        <v/>
      </c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</row>
    <row r="156" ht="15.75" customHeight="1">
      <c r="A156" s="156"/>
      <c r="B156" s="154"/>
      <c r="C156" s="155"/>
      <c r="D156" s="156"/>
      <c r="E156" s="156"/>
      <c r="F156" s="156"/>
      <c r="G156" s="143" t="str">
        <f>IF($F156="","",VLOOKUP($F156,'Bảng tổng hợp'!$C$11:$Q$20000,2,0))</f>
        <v/>
      </c>
      <c r="H156" s="144" t="str">
        <f>IF($F156="","",VLOOKUP($F156,'Bảng tổng hợp'!$C$11:$Q$20000,3,0))</f>
        <v/>
      </c>
      <c r="I156" s="145"/>
      <c r="J156" s="146">
        <f>IF(F156="",0,VLOOKUP(F156,'Bảng tổng hợp'!$P$11:$Q$397,2,0))</f>
        <v>0</v>
      </c>
      <c r="K156" s="147">
        <f t="shared" si="2"/>
        <v>0</v>
      </c>
      <c r="L156" s="148" t="str">
        <f>IF($F156="","",VLOOKUP($F156,'Bảng tổng hợp'!$C$11:$M$20000,10,0))</f>
        <v/>
      </c>
      <c r="M156" s="149" t="str">
        <f>IF($F156="","",VLOOKUP($F156,'Bảng tổng hợp'!$C$11:$M$20000,11,0))</f>
        <v/>
      </c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</row>
    <row r="157" ht="15.75" customHeight="1">
      <c r="A157" s="156"/>
      <c r="B157" s="154"/>
      <c r="C157" s="155"/>
      <c r="D157" s="156"/>
      <c r="E157" s="156"/>
      <c r="F157" s="156"/>
      <c r="G157" s="143" t="str">
        <f>IF($F157="","",VLOOKUP($F157,'Bảng tổng hợp'!$C$11:$Q$20000,2,0))</f>
        <v/>
      </c>
      <c r="H157" s="144" t="str">
        <f>IF($F157="","",VLOOKUP($F157,'Bảng tổng hợp'!$C$11:$Q$20000,3,0))</f>
        <v/>
      </c>
      <c r="I157" s="145"/>
      <c r="J157" s="146">
        <f>IF(F157="",0,VLOOKUP(F157,'Bảng tổng hợp'!$P$11:$Q$397,2,0))</f>
        <v>0</v>
      </c>
      <c r="K157" s="147">
        <f t="shared" si="2"/>
        <v>0</v>
      </c>
      <c r="L157" s="148" t="str">
        <f>IF($F157="","",VLOOKUP($F157,'Bảng tổng hợp'!$C$11:$M$20000,10,0))</f>
        <v/>
      </c>
      <c r="M157" s="149" t="str">
        <f>IF($F157="","",VLOOKUP($F157,'Bảng tổng hợp'!$C$11:$M$20000,11,0))</f>
        <v/>
      </c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</row>
    <row r="158" ht="15.75" customHeight="1">
      <c r="A158" s="156"/>
      <c r="B158" s="154"/>
      <c r="C158" s="155"/>
      <c r="D158" s="156"/>
      <c r="E158" s="156"/>
      <c r="F158" s="156"/>
      <c r="G158" s="143" t="str">
        <f>IF($F158="","",VLOOKUP($F158,'Bảng tổng hợp'!$C$11:$Q$20000,2,0))</f>
        <v/>
      </c>
      <c r="H158" s="144" t="str">
        <f>IF($F158="","",VLOOKUP($F158,'Bảng tổng hợp'!$C$11:$Q$20000,3,0))</f>
        <v/>
      </c>
      <c r="I158" s="145"/>
      <c r="J158" s="146">
        <f>IF(F158="",0,VLOOKUP(F158,'Bảng tổng hợp'!$P$11:$Q$397,2,0))</f>
        <v>0</v>
      </c>
      <c r="K158" s="147">
        <f t="shared" si="2"/>
        <v>0</v>
      </c>
      <c r="L158" s="148" t="str">
        <f>IF($F158="","",VLOOKUP($F158,'Bảng tổng hợp'!$C$11:$M$20000,10,0))</f>
        <v/>
      </c>
      <c r="M158" s="149" t="str">
        <f>IF($F158="","",VLOOKUP($F158,'Bảng tổng hợp'!$C$11:$M$20000,11,0))</f>
        <v/>
      </c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</row>
    <row r="159" ht="15.75" customHeight="1">
      <c r="A159" s="156"/>
      <c r="B159" s="154"/>
      <c r="C159" s="155"/>
      <c r="D159" s="156"/>
      <c r="E159" s="156"/>
      <c r="F159" s="156"/>
      <c r="G159" s="143" t="str">
        <f>IF($F159="","",VLOOKUP($F159,'Bảng tổng hợp'!$C$11:$Q$20000,2,0))</f>
        <v/>
      </c>
      <c r="H159" s="144" t="str">
        <f>IF($F159="","",VLOOKUP($F159,'Bảng tổng hợp'!$C$11:$Q$20000,3,0))</f>
        <v/>
      </c>
      <c r="I159" s="145"/>
      <c r="J159" s="146">
        <f>IF(F159="",0,VLOOKUP(F159,'Bảng tổng hợp'!$P$11:$Q$397,2,0))</f>
        <v>0</v>
      </c>
      <c r="K159" s="147">
        <f t="shared" si="2"/>
        <v>0</v>
      </c>
      <c r="L159" s="148" t="str">
        <f>IF($F159="","",VLOOKUP($F159,'Bảng tổng hợp'!$C$11:$M$20000,10,0))</f>
        <v/>
      </c>
      <c r="M159" s="149" t="str">
        <f>IF($F159="","",VLOOKUP($F159,'Bảng tổng hợp'!$C$11:$M$20000,11,0))</f>
        <v/>
      </c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</row>
    <row r="160" ht="15.75" customHeight="1">
      <c r="A160" s="156"/>
      <c r="B160" s="154"/>
      <c r="C160" s="155"/>
      <c r="D160" s="156"/>
      <c r="E160" s="156"/>
      <c r="F160" s="156"/>
      <c r="G160" s="143" t="str">
        <f>IF($F160="","",VLOOKUP($F160,'Bảng tổng hợp'!$C$11:$Q$20000,2,0))</f>
        <v/>
      </c>
      <c r="H160" s="144" t="str">
        <f>IF($F160="","",VLOOKUP($F160,'Bảng tổng hợp'!$C$11:$Q$20000,3,0))</f>
        <v/>
      </c>
      <c r="I160" s="145"/>
      <c r="J160" s="146">
        <f>IF(F160="",0,VLOOKUP(F160,'Bảng tổng hợp'!$P$11:$Q$397,2,0))</f>
        <v>0</v>
      </c>
      <c r="K160" s="147">
        <f t="shared" si="2"/>
        <v>0</v>
      </c>
      <c r="L160" s="148" t="str">
        <f>IF($F160="","",VLOOKUP($F160,'Bảng tổng hợp'!$C$11:$M$20000,10,0))</f>
        <v/>
      </c>
      <c r="M160" s="149" t="str">
        <f>IF($F160="","",VLOOKUP($F160,'Bảng tổng hợp'!$C$11:$M$20000,11,0))</f>
        <v/>
      </c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</row>
    <row r="161" ht="15.75" customHeight="1">
      <c r="A161" s="156"/>
      <c r="B161" s="154"/>
      <c r="C161" s="155"/>
      <c r="D161" s="156"/>
      <c r="E161" s="156"/>
      <c r="F161" s="156"/>
      <c r="G161" s="143" t="str">
        <f>IF($F161="","",VLOOKUP($F161,'Bảng tổng hợp'!$C$11:$Q$20000,2,0))</f>
        <v/>
      </c>
      <c r="H161" s="144" t="str">
        <f>IF($F161="","",VLOOKUP($F161,'Bảng tổng hợp'!$C$11:$Q$20000,3,0))</f>
        <v/>
      </c>
      <c r="I161" s="145"/>
      <c r="J161" s="146">
        <f>IF(F161="",0,VLOOKUP(F161,'Bảng tổng hợp'!$P$11:$Q$397,2,0))</f>
        <v>0</v>
      </c>
      <c r="K161" s="147">
        <f t="shared" si="2"/>
        <v>0</v>
      </c>
      <c r="L161" s="148" t="str">
        <f>IF($F161="","",VLOOKUP($F161,'Bảng tổng hợp'!$C$11:$M$20000,10,0))</f>
        <v/>
      </c>
      <c r="M161" s="149" t="str">
        <f>IF($F161="","",VLOOKUP($F161,'Bảng tổng hợp'!$C$11:$M$20000,11,0))</f>
        <v/>
      </c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</row>
    <row r="162" ht="15.75" customHeight="1">
      <c r="A162" s="156"/>
      <c r="B162" s="154"/>
      <c r="C162" s="155"/>
      <c r="D162" s="156"/>
      <c r="E162" s="156"/>
      <c r="F162" s="156"/>
      <c r="G162" s="143" t="str">
        <f>IF($F162="","",VLOOKUP($F162,'Bảng tổng hợp'!$C$11:$Q$20000,2,0))</f>
        <v/>
      </c>
      <c r="H162" s="144" t="str">
        <f>IF($F162="","",VLOOKUP($F162,'Bảng tổng hợp'!$C$11:$Q$20000,3,0))</f>
        <v/>
      </c>
      <c r="I162" s="145"/>
      <c r="J162" s="146">
        <f>IF(F162="",0,VLOOKUP(F162,'Bảng tổng hợp'!$P$11:$Q$397,2,0))</f>
        <v>0</v>
      </c>
      <c r="K162" s="147">
        <f t="shared" si="2"/>
        <v>0</v>
      </c>
      <c r="L162" s="148" t="str">
        <f>IF($F162="","",VLOOKUP($F162,'Bảng tổng hợp'!$C$11:$M$20000,10,0))</f>
        <v/>
      </c>
      <c r="M162" s="149" t="str">
        <f>IF($F162="","",VLOOKUP($F162,'Bảng tổng hợp'!$C$11:$M$20000,11,0))</f>
        <v/>
      </c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</row>
    <row r="163" ht="15.75" customHeight="1">
      <c r="A163" s="156"/>
      <c r="B163" s="154"/>
      <c r="C163" s="155"/>
      <c r="D163" s="156"/>
      <c r="E163" s="156"/>
      <c r="F163" s="156"/>
      <c r="G163" s="143" t="str">
        <f>IF($F163="","",VLOOKUP($F163,'Bảng tổng hợp'!$C$11:$Q$20000,2,0))</f>
        <v/>
      </c>
      <c r="H163" s="144" t="str">
        <f>IF($F163="","",VLOOKUP($F163,'Bảng tổng hợp'!$C$11:$Q$20000,3,0))</f>
        <v/>
      </c>
      <c r="I163" s="145"/>
      <c r="J163" s="146">
        <f>IF(F163="",0,VLOOKUP(F163,'Bảng tổng hợp'!$P$11:$Q$397,2,0))</f>
        <v>0</v>
      </c>
      <c r="K163" s="147">
        <f t="shared" si="2"/>
        <v>0</v>
      </c>
      <c r="L163" s="148" t="str">
        <f>IF($F163="","",VLOOKUP($F163,'Bảng tổng hợp'!$C$11:$M$20000,10,0))</f>
        <v/>
      </c>
      <c r="M163" s="149" t="str">
        <f>IF($F163="","",VLOOKUP($F163,'Bảng tổng hợp'!$C$11:$M$20000,11,0))</f>
        <v/>
      </c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</row>
    <row r="164" ht="15.75" customHeight="1">
      <c r="A164" s="156"/>
      <c r="B164" s="154"/>
      <c r="C164" s="155"/>
      <c r="D164" s="156"/>
      <c r="E164" s="156"/>
      <c r="F164" s="156"/>
      <c r="G164" s="143" t="str">
        <f>IF($F164="","",VLOOKUP($F164,'Bảng tổng hợp'!$C$11:$Q$20000,2,0))</f>
        <v/>
      </c>
      <c r="H164" s="144" t="str">
        <f>IF($F164="","",VLOOKUP($F164,'Bảng tổng hợp'!$C$11:$Q$20000,3,0))</f>
        <v/>
      </c>
      <c r="I164" s="145"/>
      <c r="J164" s="146">
        <f>IF(F164="",0,VLOOKUP(F164,'Bảng tổng hợp'!$P$11:$Q$397,2,0))</f>
        <v>0</v>
      </c>
      <c r="K164" s="147">
        <f t="shared" si="2"/>
        <v>0</v>
      </c>
      <c r="L164" s="148" t="str">
        <f>IF($F164="","",VLOOKUP($F164,'Bảng tổng hợp'!$C$11:$M$20000,10,0))</f>
        <v/>
      </c>
      <c r="M164" s="149" t="str">
        <f>IF($F164="","",VLOOKUP($F164,'Bảng tổng hợp'!$C$11:$M$20000,11,0))</f>
        <v/>
      </c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</row>
    <row r="165" ht="15.75" customHeight="1">
      <c r="A165" s="156"/>
      <c r="B165" s="154"/>
      <c r="C165" s="155"/>
      <c r="D165" s="156"/>
      <c r="E165" s="156"/>
      <c r="F165" s="156"/>
      <c r="G165" s="143" t="str">
        <f>IF($F165="","",VLOOKUP($F165,'Bảng tổng hợp'!$C$11:$Q$20000,2,0))</f>
        <v/>
      </c>
      <c r="H165" s="144" t="str">
        <f>IF($F165="","",VLOOKUP($F165,'Bảng tổng hợp'!$C$11:$Q$20000,3,0))</f>
        <v/>
      </c>
      <c r="I165" s="145"/>
      <c r="J165" s="146">
        <f>IF(F165="",0,VLOOKUP(F165,'Bảng tổng hợp'!$P$11:$Q$397,2,0))</f>
        <v>0</v>
      </c>
      <c r="K165" s="147">
        <f t="shared" si="2"/>
        <v>0</v>
      </c>
      <c r="L165" s="148" t="str">
        <f>IF($F165="","",VLOOKUP($F165,'Bảng tổng hợp'!$C$11:$M$20000,10,0))</f>
        <v/>
      </c>
      <c r="M165" s="149" t="str">
        <f>IF($F165="","",VLOOKUP($F165,'Bảng tổng hợp'!$C$11:$M$20000,11,0))</f>
        <v/>
      </c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</row>
    <row r="166" ht="15.75" customHeight="1">
      <c r="A166" s="156"/>
      <c r="B166" s="154"/>
      <c r="C166" s="155"/>
      <c r="D166" s="156"/>
      <c r="E166" s="156"/>
      <c r="F166" s="156"/>
      <c r="G166" s="143" t="str">
        <f>IF($F166="","",VLOOKUP($F166,'Bảng tổng hợp'!$C$11:$Q$20000,2,0))</f>
        <v/>
      </c>
      <c r="H166" s="144" t="str">
        <f>IF($F166="","",VLOOKUP($F166,'Bảng tổng hợp'!$C$11:$Q$20000,3,0))</f>
        <v/>
      </c>
      <c r="I166" s="145"/>
      <c r="J166" s="146">
        <f>IF(F166="",0,VLOOKUP(F166,'Bảng tổng hợp'!$P$11:$Q$397,2,0))</f>
        <v>0</v>
      </c>
      <c r="K166" s="147">
        <f t="shared" si="2"/>
        <v>0</v>
      </c>
      <c r="L166" s="148" t="str">
        <f>IF($F166="","",VLOOKUP($F166,'Bảng tổng hợp'!$C$11:$M$20000,10,0))</f>
        <v/>
      </c>
      <c r="M166" s="149" t="str">
        <f>IF($F166="","",VLOOKUP($F166,'Bảng tổng hợp'!$C$11:$M$20000,11,0))</f>
        <v/>
      </c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</row>
    <row r="167" ht="15.75" customHeight="1">
      <c r="A167" s="156"/>
      <c r="B167" s="154"/>
      <c r="C167" s="155"/>
      <c r="D167" s="156"/>
      <c r="E167" s="156"/>
      <c r="F167" s="156"/>
      <c r="G167" s="143" t="str">
        <f>IF($F167="","",VLOOKUP($F167,'Bảng tổng hợp'!$C$11:$Q$20000,2,0))</f>
        <v/>
      </c>
      <c r="H167" s="144" t="str">
        <f>IF($F167="","",VLOOKUP($F167,'Bảng tổng hợp'!$C$11:$Q$20000,3,0))</f>
        <v/>
      </c>
      <c r="I167" s="145"/>
      <c r="J167" s="146">
        <f>IF(F167="",0,VLOOKUP(F167,'Bảng tổng hợp'!$P$11:$Q$397,2,0))</f>
        <v>0</v>
      </c>
      <c r="K167" s="147">
        <f t="shared" si="2"/>
        <v>0</v>
      </c>
      <c r="L167" s="148" t="str">
        <f>IF($F167="","",VLOOKUP($F167,'Bảng tổng hợp'!$C$11:$M$20000,10,0))</f>
        <v/>
      </c>
      <c r="M167" s="149" t="str">
        <f>IF($F167="","",VLOOKUP($F167,'Bảng tổng hợp'!$C$11:$M$20000,11,0))</f>
        <v/>
      </c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</row>
    <row r="168" ht="15.75" customHeight="1">
      <c r="A168" s="156"/>
      <c r="B168" s="154"/>
      <c r="C168" s="155"/>
      <c r="D168" s="156"/>
      <c r="E168" s="156"/>
      <c r="F168" s="156"/>
      <c r="G168" s="143" t="str">
        <f>IF($F168="","",VLOOKUP($F168,'Bảng tổng hợp'!$C$11:$Q$20000,2,0))</f>
        <v/>
      </c>
      <c r="H168" s="144" t="str">
        <f>IF($F168="","",VLOOKUP($F168,'Bảng tổng hợp'!$C$11:$Q$20000,3,0))</f>
        <v/>
      </c>
      <c r="I168" s="145"/>
      <c r="J168" s="146">
        <f>IF(F168="",0,VLOOKUP(F168,'Bảng tổng hợp'!$P$11:$Q$397,2,0))</f>
        <v>0</v>
      </c>
      <c r="K168" s="147">
        <f t="shared" si="2"/>
        <v>0</v>
      </c>
      <c r="L168" s="148" t="str">
        <f>IF($F168="","",VLOOKUP($F168,'Bảng tổng hợp'!$C$11:$M$20000,10,0))</f>
        <v/>
      </c>
      <c r="M168" s="149" t="str">
        <f>IF($F168="","",VLOOKUP($F168,'Bảng tổng hợp'!$C$11:$M$20000,11,0))</f>
        <v/>
      </c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</row>
    <row r="169" ht="15.75" customHeight="1">
      <c r="A169" s="156"/>
      <c r="B169" s="154"/>
      <c r="C169" s="155"/>
      <c r="D169" s="156"/>
      <c r="E169" s="156"/>
      <c r="F169" s="156"/>
      <c r="G169" s="143" t="str">
        <f>IF($F169="","",VLOOKUP($F169,'Bảng tổng hợp'!$C$11:$Q$20000,2,0))</f>
        <v/>
      </c>
      <c r="H169" s="144" t="str">
        <f>IF($F169="","",VLOOKUP($F169,'Bảng tổng hợp'!$C$11:$Q$20000,3,0))</f>
        <v/>
      </c>
      <c r="I169" s="145"/>
      <c r="J169" s="146">
        <f>IF(F169="",0,VLOOKUP(F169,'Bảng tổng hợp'!$P$11:$Q$397,2,0))</f>
        <v>0</v>
      </c>
      <c r="K169" s="147">
        <f t="shared" si="2"/>
        <v>0</v>
      </c>
      <c r="L169" s="148" t="str">
        <f>IF($F169="","",VLOOKUP($F169,'Bảng tổng hợp'!$C$11:$M$20000,10,0))</f>
        <v/>
      </c>
      <c r="M169" s="149" t="str">
        <f>IF($F169="","",VLOOKUP($F169,'Bảng tổng hợp'!$C$11:$M$20000,11,0))</f>
        <v/>
      </c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</row>
    <row r="170" ht="15.75" customHeight="1">
      <c r="A170" s="156"/>
      <c r="B170" s="154"/>
      <c r="C170" s="155"/>
      <c r="D170" s="156"/>
      <c r="E170" s="156"/>
      <c r="F170" s="156"/>
      <c r="G170" s="143" t="str">
        <f>IF($F170="","",VLOOKUP($F170,'Bảng tổng hợp'!$C$11:$Q$20000,2,0))</f>
        <v/>
      </c>
      <c r="H170" s="144" t="str">
        <f>IF($F170="","",VLOOKUP($F170,'Bảng tổng hợp'!$C$11:$Q$20000,3,0))</f>
        <v/>
      </c>
      <c r="I170" s="145"/>
      <c r="J170" s="146">
        <f>IF(F170="",0,VLOOKUP(F170,'Bảng tổng hợp'!$P$11:$Q$397,2,0))</f>
        <v>0</v>
      </c>
      <c r="K170" s="147">
        <f t="shared" si="2"/>
        <v>0</v>
      </c>
      <c r="L170" s="148" t="str">
        <f>IF($F170="","",VLOOKUP($F170,'Bảng tổng hợp'!$C$11:$M$20000,10,0))</f>
        <v/>
      </c>
      <c r="M170" s="149" t="str">
        <f>IF($F170="","",VLOOKUP($F170,'Bảng tổng hợp'!$C$11:$M$20000,11,0))</f>
        <v/>
      </c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</row>
    <row r="171" ht="15.75" customHeight="1">
      <c r="A171" s="156"/>
      <c r="B171" s="154"/>
      <c r="C171" s="155"/>
      <c r="D171" s="156"/>
      <c r="E171" s="156"/>
      <c r="F171" s="156"/>
      <c r="G171" s="143" t="str">
        <f>IF($F171="","",VLOOKUP($F171,'Bảng tổng hợp'!$C$11:$Q$20000,2,0))</f>
        <v/>
      </c>
      <c r="H171" s="144" t="str">
        <f>IF($F171="","",VLOOKUP($F171,'Bảng tổng hợp'!$C$11:$Q$20000,3,0))</f>
        <v/>
      </c>
      <c r="I171" s="145"/>
      <c r="J171" s="146">
        <f>IF(F171="",0,VLOOKUP(F171,'Bảng tổng hợp'!$P$11:$Q$397,2,0))</f>
        <v>0</v>
      </c>
      <c r="K171" s="147">
        <f t="shared" si="2"/>
        <v>0</v>
      </c>
      <c r="L171" s="148" t="str">
        <f>IF($F171="","",VLOOKUP($F171,'Bảng tổng hợp'!$C$11:$M$20000,10,0))</f>
        <v/>
      </c>
      <c r="M171" s="149" t="str">
        <f>IF($F171="","",VLOOKUP($F171,'Bảng tổng hợp'!$C$11:$M$20000,11,0))</f>
        <v/>
      </c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</row>
    <row r="172" ht="15.75" customHeight="1">
      <c r="A172" s="156"/>
      <c r="B172" s="154"/>
      <c r="C172" s="155"/>
      <c r="D172" s="156"/>
      <c r="E172" s="156"/>
      <c r="F172" s="156"/>
      <c r="G172" s="143" t="str">
        <f>IF($F172="","",VLOOKUP($F172,'Bảng tổng hợp'!$C$11:$Q$20000,2,0))</f>
        <v/>
      </c>
      <c r="H172" s="144" t="str">
        <f>IF($F172="","",VLOOKUP($F172,'Bảng tổng hợp'!$C$11:$Q$20000,3,0))</f>
        <v/>
      </c>
      <c r="I172" s="145"/>
      <c r="J172" s="146">
        <f>IF(F172="",0,VLOOKUP(F172,'Bảng tổng hợp'!$P$11:$Q$397,2,0))</f>
        <v>0</v>
      </c>
      <c r="K172" s="147">
        <f t="shared" si="2"/>
        <v>0</v>
      </c>
      <c r="L172" s="148" t="str">
        <f>IF($F172="","",VLOOKUP($F172,'Bảng tổng hợp'!$C$11:$M$20000,10,0))</f>
        <v/>
      </c>
      <c r="M172" s="149" t="str">
        <f>IF($F172="","",VLOOKUP($F172,'Bảng tổng hợp'!$C$11:$M$20000,11,0))</f>
        <v/>
      </c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</row>
    <row r="173" ht="15.75" customHeight="1">
      <c r="A173" s="156"/>
      <c r="B173" s="154"/>
      <c r="C173" s="155"/>
      <c r="D173" s="156"/>
      <c r="E173" s="156"/>
      <c r="F173" s="156"/>
      <c r="G173" s="143" t="str">
        <f>IF($F173="","",VLOOKUP($F173,'Bảng tổng hợp'!$C$11:$Q$20000,2,0))</f>
        <v/>
      </c>
      <c r="H173" s="144" t="str">
        <f>IF($F173="","",VLOOKUP($F173,'Bảng tổng hợp'!$C$11:$Q$20000,3,0))</f>
        <v/>
      </c>
      <c r="I173" s="145"/>
      <c r="J173" s="146">
        <f>IF(F173="",0,VLOOKUP(F173,'Bảng tổng hợp'!$P$11:$Q$397,2,0))</f>
        <v>0</v>
      </c>
      <c r="K173" s="147">
        <f t="shared" si="2"/>
        <v>0</v>
      </c>
      <c r="L173" s="148" t="str">
        <f>IF($F173="","",VLOOKUP($F173,'Bảng tổng hợp'!$C$11:$M$20000,10,0))</f>
        <v/>
      </c>
      <c r="M173" s="149" t="str">
        <f>IF($F173="","",VLOOKUP($F173,'Bảng tổng hợp'!$C$11:$M$20000,11,0))</f>
        <v/>
      </c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</row>
    <row r="174" ht="15.75" customHeight="1">
      <c r="A174" s="156"/>
      <c r="B174" s="154"/>
      <c r="C174" s="155"/>
      <c r="D174" s="156"/>
      <c r="E174" s="156"/>
      <c r="F174" s="156"/>
      <c r="G174" s="143" t="str">
        <f>IF($F174="","",VLOOKUP($F174,'Bảng tổng hợp'!$C$11:$Q$20000,2,0))</f>
        <v/>
      </c>
      <c r="H174" s="144" t="str">
        <f>IF($F174="","",VLOOKUP($F174,'Bảng tổng hợp'!$C$11:$Q$20000,3,0))</f>
        <v/>
      </c>
      <c r="I174" s="145"/>
      <c r="J174" s="146">
        <f>IF(F174="",0,VLOOKUP(F174,'Bảng tổng hợp'!$P$11:$Q$397,2,0))</f>
        <v>0</v>
      </c>
      <c r="K174" s="147">
        <f t="shared" si="2"/>
        <v>0</v>
      </c>
      <c r="L174" s="148" t="str">
        <f>IF($F174="","",VLOOKUP($F174,'Bảng tổng hợp'!$C$11:$M$20000,10,0))</f>
        <v/>
      </c>
      <c r="M174" s="149" t="str">
        <f>IF($F174="","",VLOOKUP($F174,'Bảng tổng hợp'!$C$11:$M$20000,11,0))</f>
        <v/>
      </c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</row>
    <row r="175" ht="15.75" customHeight="1">
      <c r="A175" s="156"/>
      <c r="B175" s="154"/>
      <c r="C175" s="155"/>
      <c r="D175" s="156"/>
      <c r="E175" s="156"/>
      <c r="F175" s="156"/>
      <c r="G175" s="143" t="str">
        <f>IF($F175="","",VLOOKUP($F175,'Bảng tổng hợp'!$C$11:$Q$20000,2,0))</f>
        <v/>
      </c>
      <c r="H175" s="144" t="str">
        <f>IF($F175="","",VLOOKUP($F175,'Bảng tổng hợp'!$C$11:$Q$20000,3,0))</f>
        <v/>
      </c>
      <c r="I175" s="145"/>
      <c r="J175" s="146">
        <f>IF(F175="",0,VLOOKUP(F175,'Bảng tổng hợp'!$P$11:$Q$397,2,0))</f>
        <v>0</v>
      </c>
      <c r="K175" s="147">
        <f t="shared" si="2"/>
        <v>0</v>
      </c>
      <c r="L175" s="148" t="str">
        <f>IF($F175="","",VLOOKUP($F175,'Bảng tổng hợp'!$C$11:$M$20000,10,0))</f>
        <v/>
      </c>
      <c r="M175" s="149" t="str">
        <f>IF($F175="","",VLOOKUP($F175,'Bảng tổng hợp'!$C$11:$M$20000,11,0))</f>
        <v/>
      </c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</row>
    <row r="176" ht="15.75" customHeight="1">
      <c r="A176" s="156"/>
      <c r="B176" s="154"/>
      <c r="C176" s="155"/>
      <c r="D176" s="156"/>
      <c r="E176" s="156"/>
      <c r="F176" s="156"/>
      <c r="G176" s="143" t="str">
        <f>IF($F176="","",VLOOKUP($F176,'Bảng tổng hợp'!$C$11:$Q$20000,2,0))</f>
        <v/>
      </c>
      <c r="H176" s="144" t="str">
        <f>IF($F176="","",VLOOKUP($F176,'Bảng tổng hợp'!$C$11:$Q$20000,3,0))</f>
        <v/>
      </c>
      <c r="I176" s="145"/>
      <c r="J176" s="146">
        <f>IF(F176="",0,VLOOKUP(F176,'Bảng tổng hợp'!$P$11:$Q$397,2,0))</f>
        <v>0</v>
      </c>
      <c r="K176" s="147">
        <f t="shared" si="2"/>
        <v>0</v>
      </c>
      <c r="L176" s="148" t="str">
        <f>IF($F176="","",VLOOKUP($F176,'Bảng tổng hợp'!$C$11:$M$20000,10,0))</f>
        <v/>
      </c>
      <c r="M176" s="149" t="str">
        <f>IF($F176="","",VLOOKUP($F176,'Bảng tổng hợp'!$C$11:$M$20000,11,0))</f>
        <v/>
      </c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</row>
    <row r="177" ht="15.75" customHeight="1">
      <c r="A177" s="156"/>
      <c r="B177" s="154"/>
      <c r="C177" s="155"/>
      <c r="D177" s="156"/>
      <c r="E177" s="156"/>
      <c r="F177" s="156"/>
      <c r="G177" s="143" t="str">
        <f>IF($F177="","",VLOOKUP($F177,'Bảng tổng hợp'!$C$11:$Q$20000,2,0))</f>
        <v/>
      </c>
      <c r="H177" s="144" t="str">
        <f>IF($F177="","",VLOOKUP($F177,'Bảng tổng hợp'!$C$11:$Q$20000,3,0))</f>
        <v/>
      </c>
      <c r="I177" s="145"/>
      <c r="J177" s="146">
        <f>IF(F177="",0,VLOOKUP(F177,'Bảng tổng hợp'!$P$11:$Q$397,2,0))</f>
        <v>0</v>
      </c>
      <c r="K177" s="147">
        <f t="shared" si="2"/>
        <v>0</v>
      </c>
      <c r="L177" s="148" t="str">
        <f>IF($F177="","",VLOOKUP($F177,'Bảng tổng hợp'!$C$11:$M$20000,10,0))</f>
        <v/>
      </c>
      <c r="M177" s="149" t="str">
        <f>IF($F177="","",VLOOKUP($F177,'Bảng tổng hợp'!$C$11:$M$20000,11,0))</f>
        <v/>
      </c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</row>
    <row r="178" ht="15.75" customHeight="1">
      <c r="A178" s="156"/>
      <c r="B178" s="154"/>
      <c r="C178" s="155"/>
      <c r="D178" s="156"/>
      <c r="E178" s="156"/>
      <c r="F178" s="156"/>
      <c r="G178" s="143" t="str">
        <f>IF($F178="","",VLOOKUP($F178,'Bảng tổng hợp'!$C$11:$Q$20000,2,0))</f>
        <v/>
      </c>
      <c r="H178" s="144" t="str">
        <f>IF($F178="","",VLOOKUP($F178,'Bảng tổng hợp'!$C$11:$Q$20000,3,0))</f>
        <v/>
      </c>
      <c r="I178" s="145"/>
      <c r="J178" s="146">
        <f>IF(F178="",0,VLOOKUP(F178,'Bảng tổng hợp'!$P$11:$Q$397,2,0))</f>
        <v>0</v>
      </c>
      <c r="K178" s="147">
        <f t="shared" si="2"/>
        <v>0</v>
      </c>
      <c r="L178" s="148" t="str">
        <f>IF($F178="","",VLOOKUP($F178,'Bảng tổng hợp'!$C$11:$M$20000,10,0))</f>
        <v/>
      </c>
      <c r="M178" s="149" t="str">
        <f>IF($F178="","",VLOOKUP($F178,'Bảng tổng hợp'!$C$11:$M$20000,11,0))</f>
        <v/>
      </c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</row>
    <row r="179" ht="15.75" customHeight="1">
      <c r="A179" s="156"/>
      <c r="B179" s="154"/>
      <c r="C179" s="155"/>
      <c r="D179" s="156"/>
      <c r="E179" s="156"/>
      <c r="F179" s="156"/>
      <c r="G179" s="143" t="str">
        <f>IF($F179="","",VLOOKUP($F179,'Bảng tổng hợp'!$C$11:$Q$20000,2,0))</f>
        <v/>
      </c>
      <c r="H179" s="144" t="str">
        <f>IF($F179="","",VLOOKUP($F179,'Bảng tổng hợp'!$C$11:$Q$20000,3,0))</f>
        <v/>
      </c>
      <c r="I179" s="145"/>
      <c r="J179" s="146">
        <f>IF(F179="",0,VLOOKUP(F179,'Bảng tổng hợp'!$P$11:$Q$397,2,0))</f>
        <v>0</v>
      </c>
      <c r="K179" s="147">
        <f t="shared" si="2"/>
        <v>0</v>
      </c>
      <c r="L179" s="148" t="str">
        <f>IF($F179="","",VLOOKUP($F179,'Bảng tổng hợp'!$C$11:$M$20000,10,0))</f>
        <v/>
      </c>
      <c r="M179" s="149" t="str">
        <f>IF($F179="","",VLOOKUP($F179,'Bảng tổng hợp'!$C$11:$M$20000,11,0))</f>
        <v/>
      </c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</row>
    <row r="180" ht="15.75" customHeight="1">
      <c r="A180" s="156"/>
      <c r="B180" s="154"/>
      <c r="C180" s="155"/>
      <c r="D180" s="156"/>
      <c r="E180" s="156"/>
      <c r="F180" s="156"/>
      <c r="G180" s="143" t="str">
        <f>IF($F180="","",VLOOKUP($F180,'Bảng tổng hợp'!$C$11:$Q$20000,2,0))</f>
        <v/>
      </c>
      <c r="H180" s="144" t="str">
        <f>IF($F180="","",VLOOKUP($F180,'Bảng tổng hợp'!$C$11:$Q$20000,3,0))</f>
        <v/>
      </c>
      <c r="I180" s="145"/>
      <c r="J180" s="146">
        <f>IF(F180="",0,VLOOKUP(F180,'Bảng tổng hợp'!$P$11:$Q$397,2,0))</f>
        <v>0</v>
      </c>
      <c r="K180" s="147">
        <f t="shared" si="2"/>
        <v>0</v>
      </c>
      <c r="L180" s="148" t="str">
        <f>IF($F180="","",VLOOKUP($F180,'Bảng tổng hợp'!$C$11:$M$20000,10,0))</f>
        <v/>
      </c>
      <c r="M180" s="149" t="str">
        <f>IF($F180="","",VLOOKUP($F180,'Bảng tổng hợp'!$C$11:$M$20000,11,0))</f>
        <v/>
      </c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</row>
    <row r="181" ht="15.75" customHeight="1">
      <c r="A181" s="156"/>
      <c r="B181" s="154"/>
      <c r="C181" s="155"/>
      <c r="D181" s="156"/>
      <c r="E181" s="156"/>
      <c r="F181" s="156"/>
      <c r="G181" s="143" t="str">
        <f>IF($F181="","",VLOOKUP($F181,'Bảng tổng hợp'!$C$11:$Q$20000,2,0))</f>
        <v/>
      </c>
      <c r="H181" s="144" t="str">
        <f>IF($F181="","",VLOOKUP($F181,'Bảng tổng hợp'!$C$11:$Q$20000,3,0))</f>
        <v/>
      </c>
      <c r="I181" s="145"/>
      <c r="J181" s="146">
        <f>IF(F181="",0,VLOOKUP(F181,'Bảng tổng hợp'!$P$11:$Q$397,2,0))</f>
        <v>0</v>
      </c>
      <c r="K181" s="147">
        <f t="shared" si="2"/>
        <v>0</v>
      </c>
      <c r="L181" s="148" t="str">
        <f>IF($F181="","",VLOOKUP($F181,'Bảng tổng hợp'!$C$11:$M$20000,10,0))</f>
        <v/>
      </c>
      <c r="M181" s="149" t="str">
        <f>IF($F181="","",VLOOKUP($F181,'Bảng tổng hợp'!$C$11:$M$20000,11,0))</f>
        <v/>
      </c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</row>
    <row r="182" ht="15.75" customHeight="1">
      <c r="A182" s="156"/>
      <c r="B182" s="154"/>
      <c r="C182" s="155"/>
      <c r="D182" s="156"/>
      <c r="E182" s="156"/>
      <c r="F182" s="156"/>
      <c r="G182" s="143" t="str">
        <f>IF($F182="","",VLOOKUP($F182,'Bảng tổng hợp'!$C$11:$Q$20000,2,0))</f>
        <v/>
      </c>
      <c r="H182" s="144" t="str">
        <f>IF($F182="","",VLOOKUP($F182,'Bảng tổng hợp'!$C$11:$Q$20000,3,0))</f>
        <v/>
      </c>
      <c r="I182" s="145"/>
      <c r="J182" s="146">
        <f>IF(F182="",0,VLOOKUP(F182,'Bảng tổng hợp'!$P$11:$Q$397,2,0))</f>
        <v>0</v>
      </c>
      <c r="K182" s="147">
        <f t="shared" si="2"/>
        <v>0</v>
      </c>
      <c r="L182" s="148" t="str">
        <f>IF($F182="","",VLOOKUP($F182,'Bảng tổng hợp'!$C$11:$M$20000,10,0))</f>
        <v/>
      </c>
      <c r="M182" s="149" t="str">
        <f>IF($F182="","",VLOOKUP($F182,'Bảng tổng hợp'!$C$11:$M$20000,11,0))</f>
        <v/>
      </c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</row>
    <row r="183" ht="15.75" customHeight="1">
      <c r="A183" s="156"/>
      <c r="B183" s="154"/>
      <c r="C183" s="155"/>
      <c r="D183" s="156"/>
      <c r="E183" s="156"/>
      <c r="F183" s="156"/>
      <c r="G183" s="143" t="str">
        <f>IF($F183="","",VLOOKUP($F183,'Bảng tổng hợp'!$C$11:$Q$20000,2,0))</f>
        <v/>
      </c>
      <c r="H183" s="144" t="str">
        <f>IF($F183="","",VLOOKUP($F183,'Bảng tổng hợp'!$C$11:$Q$20000,3,0))</f>
        <v/>
      </c>
      <c r="I183" s="145"/>
      <c r="J183" s="146">
        <f>IF(F183="",0,VLOOKUP(F183,'Bảng tổng hợp'!$P$11:$Q$397,2,0))</f>
        <v>0</v>
      </c>
      <c r="K183" s="147">
        <f t="shared" si="2"/>
        <v>0</v>
      </c>
      <c r="L183" s="148" t="str">
        <f>IF($F183="","",VLOOKUP($F183,'Bảng tổng hợp'!$C$11:$M$20000,10,0))</f>
        <v/>
      </c>
      <c r="M183" s="149" t="str">
        <f>IF($F183="","",VLOOKUP($F183,'Bảng tổng hợp'!$C$11:$M$20000,11,0))</f>
        <v/>
      </c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</row>
    <row r="184" ht="15.75" customHeight="1">
      <c r="A184" s="156"/>
      <c r="B184" s="154"/>
      <c r="C184" s="155"/>
      <c r="D184" s="156"/>
      <c r="E184" s="156"/>
      <c r="F184" s="156"/>
      <c r="G184" s="143" t="str">
        <f>IF($F184="","",VLOOKUP($F184,'Bảng tổng hợp'!$C$11:$Q$20000,2,0))</f>
        <v/>
      </c>
      <c r="H184" s="144" t="str">
        <f>IF($F184="","",VLOOKUP($F184,'Bảng tổng hợp'!$C$11:$Q$20000,3,0))</f>
        <v/>
      </c>
      <c r="I184" s="145"/>
      <c r="J184" s="146">
        <f>IF(F184="",0,VLOOKUP(F184,'Bảng tổng hợp'!$P$11:$Q$397,2,0))</f>
        <v>0</v>
      </c>
      <c r="K184" s="147">
        <f t="shared" si="2"/>
        <v>0</v>
      </c>
      <c r="L184" s="148" t="str">
        <f>IF($F184="","",VLOOKUP($F184,'Bảng tổng hợp'!$C$11:$M$20000,10,0))</f>
        <v/>
      </c>
      <c r="M184" s="149" t="str">
        <f>IF($F184="","",VLOOKUP($F184,'Bảng tổng hợp'!$C$11:$M$20000,11,0))</f>
        <v/>
      </c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</row>
    <row r="185" ht="15.75" customHeight="1">
      <c r="A185" s="156"/>
      <c r="B185" s="154"/>
      <c r="C185" s="155"/>
      <c r="D185" s="156"/>
      <c r="E185" s="156"/>
      <c r="F185" s="156"/>
      <c r="G185" s="143" t="str">
        <f>IF($F185="","",VLOOKUP($F185,'Bảng tổng hợp'!$C$11:$Q$20000,2,0))</f>
        <v/>
      </c>
      <c r="H185" s="144" t="str">
        <f>IF($F185="","",VLOOKUP($F185,'Bảng tổng hợp'!$C$11:$Q$20000,3,0))</f>
        <v/>
      </c>
      <c r="I185" s="145"/>
      <c r="J185" s="146">
        <f>IF(F185="",0,VLOOKUP(F185,'Bảng tổng hợp'!$P$11:$Q$397,2,0))</f>
        <v>0</v>
      </c>
      <c r="K185" s="147">
        <f t="shared" si="2"/>
        <v>0</v>
      </c>
      <c r="L185" s="148" t="str">
        <f>IF($F185="","",VLOOKUP($F185,'Bảng tổng hợp'!$C$11:$M$20000,10,0))</f>
        <v/>
      </c>
      <c r="M185" s="149" t="str">
        <f>IF($F185="","",VLOOKUP($F185,'Bảng tổng hợp'!$C$11:$M$20000,11,0))</f>
        <v/>
      </c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</row>
    <row r="186" ht="15.75" customHeight="1">
      <c r="A186" s="156"/>
      <c r="B186" s="154"/>
      <c r="C186" s="155"/>
      <c r="D186" s="156"/>
      <c r="E186" s="156"/>
      <c r="F186" s="156"/>
      <c r="G186" s="143" t="str">
        <f>IF($F186="","",VLOOKUP($F186,'Bảng tổng hợp'!$C$11:$Q$20000,2,0))</f>
        <v/>
      </c>
      <c r="H186" s="144" t="str">
        <f>IF($F186="","",VLOOKUP($F186,'Bảng tổng hợp'!$C$11:$Q$20000,3,0))</f>
        <v/>
      </c>
      <c r="I186" s="145"/>
      <c r="J186" s="146">
        <f>IF(F186="",0,VLOOKUP(F186,'Bảng tổng hợp'!$P$11:$Q$397,2,0))</f>
        <v>0</v>
      </c>
      <c r="K186" s="147">
        <f t="shared" si="2"/>
        <v>0</v>
      </c>
      <c r="L186" s="148" t="str">
        <f>IF($F186="","",VLOOKUP($F186,'Bảng tổng hợp'!$C$11:$M$20000,10,0))</f>
        <v/>
      </c>
      <c r="M186" s="149" t="str">
        <f>IF($F186="","",VLOOKUP($F186,'Bảng tổng hợp'!$C$11:$M$20000,11,0))</f>
        <v/>
      </c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</row>
    <row r="187" ht="15.75" customHeight="1">
      <c r="A187" s="156"/>
      <c r="B187" s="154"/>
      <c r="C187" s="155"/>
      <c r="D187" s="156"/>
      <c r="E187" s="156"/>
      <c r="F187" s="156"/>
      <c r="G187" s="143" t="str">
        <f>IF($F187="","",VLOOKUP($F187,'Bảng tổng hợp'!$C$11:$Q$20000,2,0))</f>
        <v/>
      </c>
      <c r="H187" s="144" t="str">
        <f>IF($F187="","",VLOOKUP($F187,'Bảng tổng hợp'!$C$11:$Q$20000,3,0))</f>
        <v/>
      </c>
      <c r="I187" s="145"/>
      <c r="J187" s="146">
        <f>IF(F187="",0,VLOOKUP(F187,'Bảng tổng hợp'!$P$11:$Q$397,2,0))</f>
        <v>0</v>
      </c>
      <c r="K187" s="147">
        <f t="shared" si="2"/>
        <v>0</v>
      </c>
      <c r="L187" s="148" t="str">
        <f>IF($F187="","",VLOOKUP($F187,'Bảng tổng hợp'!$C$11:$M$20000,10,0))</f>
        <v/>
      </c>
      <c r="M187" s="149" t="str">
        <f>IF($F187="","",VLOOKUP($F187,'Bảng tổng hợp'!$C$11:$M$20000,11,0))</f>
        <v/>
      </c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</row>
    <row r="188" ht="15.75" customHeight="1">
      <c r="A188" s="156"/>
      <c r="B188" s="154"/>
      <c r="C188" s="155"/>
      <c r="D188" s="156"/>
      <c r="E188" s="156"/>
      <c r="F188" s="156"/>
      <c r="G188" s="143" t="str">
        <f>IF($F188="","",VLOOKUP($F188,'Bảng tổng hợp'!$C$11:$Q$20000,2,0))</f>
        <v/>
      </c>
      <c r="H188" s="144" t="str">
        <f>IF($F188="","",VLOOKUP($F188,'Bảng tổng hợp'!$C$11:$Q$20000,3,0))</f>
        <v/>
      </c>
      <c r="I188" s="145"/>
      <c r="J188" s="146">
        <f>IF(F188="",0,VLOOKUP(F188,'Bảng tổng hợp'!$P$11:$Q$397,2,0))</f>
        <v>0</v>
      </c>
      <c r="K188" s="147">
        <f t="shared" si="2"/>
        <v>0</v>
      </c>
      <c r="L188" s="148" t="str">
        <f>IF($F188="","",VLOOKUP($F188,'Bảng tổng hợp'!$C$11:$M$20000,10,0))</f>
        <v/>
      </c>
      <c r="M188" s="149" t="str">
        <f>IF($F188="","",VLOOKUP($F188,'Bảng tổng hợp'!$C$11:$M$20000,11,0))</f>
        <v/>
      </c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</row>
    <row r="189" ht="15.75" customHeight="1">
      <c r="A189" s="156"/>
      <c r="B189" s="154"/>
      <c r="C189" s="155"/>
      <c r="D189" s="156"/>
      <c r="E189" s="156"/>
      <c r="F189" s="156"/>
      <c r="G189" s="143" t="str">
        <f>IF($F189="","",VLOOKUP($F189,'Bảng tổng hợp'!$C$11:$Q$20000,2,0))</f>
        <v/>
      </c>
      <c r="H189" s="144" t="str">
        <f>IF($F189="","",VLOOKUP($F189,'Bảng tổng hợp'!$C$11:$Q$20000,3,0))</f>
        <v/>
      </c>
      <c r="I189" s="145"/>
      <c r="J189" s="146">
        <f>IF(F189="",0,VLOOKUP(F189,'Bảng tổng hợp'!$P$11:$Q$397,2,0))</f>
        <v>0</v>
      </c>
      <c r="K189" s="147">
        <f t="shared" si="2"/>
        <v>0</v>
      </c>
      <c r="L189" s="148" t="str">
        <f>IF($F189="","",VLOOKUP($F189,'Bảng tổng hợp'!$C$11:$M$20000,10,0))</f>
        <v/>
      </c>
      <c r="M189" s="149" t="str">
        <f>IF($F189="","",VLOOKUP($F189,'Bảng tổng hợp'!$C$11:$M$20000,11,0))</f>
        <v/>
      </c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</row>
    <row r="190" ht="15.75" customHeight="1">
      <c r="A190" s="156"/>
      <c r="B190" s="154"/>
      <c r="C190" s="155"/>
      <c r="D190" s="156"/>
      <c r="E190" s="156"/>
      <c r="F190" s="156"/>
      <c r="G190" s="143" t="str">
        <f>IF($F190="","",VLOOKUP($F190,'Bảng tổng hợp'!$C$11:$Q$20000,2,0))</f>
        <v/>
      </c>
      <c r="H190" s="144" t="str">
        <f>IF($F190="","",VLOOKUP($F190,'Bảng tổng hợp'!$C$11:$Q$20000,3,0))</f>
        <v/>
      </c>
      <c r="I190" s="145"/>
      <c r="J190" s="146">
        <f>IF(F190="",0,VLOOKUP(F190,'Bảng tổng hợp'!$P$11:$Q$397,2,0))</f>
        <v>0</v>
      </c>
      <c r="K190" s="147">
        <f t="shared" si="2"/>
        <v>0</v>
      </c>
      <c r="L190" s="148" t="str">
        <f>IF($F190="","",VLOOKUP($F190,'Bảng tổng hợp'!$C$11:$M$20000,10,0))</f>
        <v/>
      </c>
      <c r="M190" s="149" t="str">
        <f>IF($F190="","",VLOOKUP($F190,'Bảng tổng hợp'!$C$11:$M$20000,11,0))</f>
        <v/>
      </c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</row>
    <row r="191" ht="15.75" customHeight="1">
      <c r="A191" s="156"/>
      <c r="B191" s="154"/>
      <c r="C191" s="155"/>
      <c r="D191" s="156"/>
      <c r="E191" s="156"/>
      <c r="F191" s="156"/>
      <c r="G191" s="143" t="str">
        <f>IF($F191="","",VLOOKUP($F191,'Bảng tổng hợp'!$C$11:$Q$20000,2,0))</f>
        <v/>
      </c>
      <c r="H191" s="144" t="str">
        <f>IF($F191="","",VLOOKUP($F191,'Bảng tổng hợp'!$C$11:$Q$20000,3,0))</f>
        <v/>
      </c>
      <c r="I191" s="145"/>
      <c r="J191" s="146">
        <f>IF(F191="",0,VLOOKUP(F191,'Bảng tổng hợp'!$P$11:$Q$397,2,0))</f>
        <v>0</v>
      </c>
      <c r="K191" s="147">
        <f t="shared" si="2"/>
        <v>0</v>
      </c>
      <c r="L191" s="148" t="str">
        <f>IF($F191="","",VLOOKUP($F191,'Bảng tổng hợp'!$C$11:$M$20000,10,0))</f>
        <v/>
      </c>
      <c r="M191" s="149" t="str">
        <f>IF($F191="","",VLOOKUP($F191,'Bảng tổng hợp'!$C$11:$M$20000,11,0))</f>
        <v/>
      </c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</row>
    <row r="192" ht="15.75" customHeight="1">
      <c r="A192" s="156"/>
      <c r="B192" s="154"/>
      <c r="C192" s="155"/>
      <c r="D192" s="156"/>
      <c r="E192" s="156"/>
      <c r="F192" s="156"/>
      <c r="G192" s="143" t="str">
        <f>IF($F192="","",VLOOKUP($F192,'Bảng tổng hợp'!$C$11:$Q$20000,2,0))</f>
        <v/>
      </c>
      <c r="H192" s="144" t="str">
        <f>IF($F192="","",VLOOKUP($F192,'Bảng tổng hợp'!$C$11:$Q$20000,3,0))</f>
        <v/>
      </c>
      <c r="I192" s="145"/>
      <c r="J192" s="146">
        <f>IF(F192="",0,VLOOKUP(F192,'Bảng tổng hợp'!$P$11:$Q$397,2,0))</f>
        <v>0</v>
      </c>
      <c r="K192" s="147">
        <f t="shared" si="2"/>
        <v>0</v>
      </c>
      <c r="L192" s="148" t="str">
        <f>IF($F192="","",VLOOKUP($F192,'Bảng tổng hợp'!$C$11:$M$20000,10,0))</f>
        <v/>
      </c>
      <c r="M192" s="149" t="str">
        <f>IF($F192="","",VLOOKUP($F192,'Bảng tổng hợp'!$C$11:$M$20000,11,0))</f>
        <v/>
      </c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</row>
    <row r="193" ht="15.75" customHeight="1">
      <c r="A193" s="156"/>
      <c r="B193" s="154"/>
      <c r="C193" s="155"/>
      <c r="D193" s="156"/>
      <c r="E193" s="156"/>
      <c r="F193" s="156"/>
      <c r="G193" s="143" t="str">
        <f>IF($F193="","",VLOOKUP($F193,'Bảng tổng hợp'!$C$11:$Q$20000,2,0))</f>
        <v/>
      </c>
      <c r="H193" s="144" t="str">
        <f>IF($F193="","",VLOOKUP($F193,'Bảng tổng hợp'!$C$11:$Q$20000,3,0))</f>
        <v/>
      </c>
      <c r="I193" s="145"/>
      <c r="J193" s="146">
        <f>IF(F193="",0,VLOOKUP(F193,'Bảng tổng hợp'!$P$11:$Q$397,2,0))</f>
        <v>0</v>
      </c>
      <c r="K193" s="147">
        <f t="shared" si="2"/>
        <v>0</v>
      </c>
      <c r="L193" s="148" t="str">
        <f>IF($F193="","",VLOOKUP($F193,'Bảng tổng hợp'!$C$11:$M$20000,10,0))</f>
        <v/>
      </c>
      <c r="M193" s="149" t="str">
        <f>IF($F193="","",VLOOKUP($F193,'Bảng tổng hợp'!$C$11:$M$20000,11,0))</f>
        <v/>
      </c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</row>
    <row r="194" ht="15.75" customHeight="1">
      <c r="A194" s="156"/>
      <c r="B194" s="154"/>
      <c r="C194" s="155"/>
      <c r="D194" s="156"/>
      <c r="E194" s="156"/>
      <c r="F194" s="156"/>
      <c r="G194" s="143" t="str">
        <f>IF($F194="","",VLOOKUP($F194,'Bảng tổng hợp'!$C$11:$Q$20000,2,0))</f>
        <v/>
      </c>
      <c r="H194" s="144" t="str">
        <f>IF($F194="","",VLOOKUP($F194,'Bảng tổng hợp'!$C$11:$Q$20000,3,0))</f>
        <v/>
      </c>
      <c r="I194" s="145"/>
      <c r="J194" s="146">
        <f>IF(F194="",0,VLOOKUP(F194,'Bảng tổng hợp'!$P$11:$Q$397,2,0))</f>
        <v>0</v>
      </c>
      <c r="K194" s="147">
        <f t="shared" si="2"/>
        <v>0</v>
      </c>
      <c r="L194" s="148" t="str">
        <f>IF($F194="","",VLOOKUP($F194,'Bảng tổng hợp'!$C$11:$M$20000,10,0))</f>
        <v/>
      </c>
      <c r="M194" s="149" t="str">
        <f>IF($F194="","",VLOOKUP($F194,'Bảng tổng hợp'!$C$11:$M$20000,11,0))</f>
        <v/>
      </c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</row>
    <row r="195" ht="15.75" customHeight="1">
      <c r="A195" s="156"/>
      <c r="B195" s="154"/>
      <c r="C195" s="155"/>
      <c r="D195" s="156"/>
      <c r="E195" s="156"/>
      <c r="F195" s="156"/>
      <c r="G195" s="143" t="str">
        <f>IF($F195="","",VLOOKUP($F195,'Bảng tổng hợp'!$C$11:$Q$20000,2,0))</f>
        <v/>
      </c>
      <c r="H195" s="144" t="str">
        <f>IF($F195="","",VLOOKUP($F195,'Bảng tổng hợp'!$C$11:$Q$20000,3,0))</f>
        <v/>
      </c>
      <c r="I195" s="145"/>
      <c r="J195" s="146">
        <f>IF(F195="",0,VLOOKUP(F195,'Bảng tổng hợp'!$P$11:$Q$397,2,0))</f>
        <v>0</v>
      </c>
      <c r="K195" s="147">
        <f t="shared" si="2"/>
        <v>0</v>
      </c>
      <c r="L195" s="148" t="str">
        <f>IF($F195="","",VLOOKUP($F195,'Bảng tổng hợp'!$C$11:$M$20000,10,0))</f>
        <v/>
      </c>
      <c r="M195" s="149" t="str">
        <f>IF($F195="","",VLOOKUP($F195,'Bảng tổng hợp'!$C$11:$M$20000,11,0))</f>
        <v/>
      </c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</row>
    <row r="196" ht="15.75" customHeight="1">
      <c r="A196" s="156"/>
      <c r="B196" s="154"/>
      <c r="C196" s="155"/>
      <c r="D196" s="156"/>
      <c r="E196" s="156"/>
      <c r="F196" s="156"/>
      <c r="G196" s="143" t="str">
        <f>IF($F196="","",VLOOKUP($F196,'Bảng tổng hợp'!$C$11:$Q$20000,2,0))</f>
        <v/>
      </c>
      <c r="H196" s="144" t="str">
        <f>IF($F196="","",VLOOKUP($F196,'Bảng tổng hợp'!$C$11:$Q$20000,3,0))</f>
        <v/>
      </c>
      <c r="I196" s="145"/>
      <c r="J196" s="146">
        <f>IF(F196="",0,VLOOKUP(F196,'Bảng tổng hợp'!$P$11:$Q$397,2,0))</f>
        <v>0</v>
      </c>
      <c r="K196" s="147">
        <f t="shared" si="2"/>
        <v>0</v>
      </c>
      <c r="L196" s="148" t="str">
        <f>IF($F196="","",VLOOKUP($F196,'Bảng tổng hợp'!$C$11:$M$20000,10,0))</f>
        <v/>
      </c>
      <c r="M196" s="149" t="str">
        <f>IF($F196="","",VLOOKUP($F196,'Bảng tổng hợp'!$C$11:$M$20000,11,0))</f>
        <v/>
      </c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</row>
    <row r="197" ht="15.75" customHeight="1">
      <c r="A197" s="156"/>
      <c r="B197" s="154"/>
      <c r="C197" s="155"/>
      <c r="D197" s="156"/>
      <c r="E197" s="156"/>
      <c r="F197" s="156"/>
      <c r="G197" s="143" t="str">
        <f>IF($F197="","",VLOOKUP($F197,'Bảng tổng hợp'!$C$11:$Q$20000,2,0))</f>
        <v/>
      </c>
      <c r="H197" s="144" t="str">
        <f>IF($F197="","",VLOOKUP($F197,'Bảng tổng hợp'!$C$11:$Q$20000,3,0))</f>
        <v/>
      </c>
      <c r="I197" s="145"/>
      <c r="J197" s="146">
        <f>IF(F197="",0,VLOOKUP(F197,'Bảng tổng hợp'!$P$11:$Q$397,2,0))</f>
        <v>0</v>
      </c>
      <c r="K197" s="147">
        <f t="shared" si="2"/>
        <v>0</v>
      </c>
      <c r="L197" s="148" t="str">
        <f>IF($F197="","",VLOOKUP($F197,'Bảng tổng hợp'!$C$11:$M$20000,10,0))</f>
        <v/>
      </c>
      <c r="M197" s="149" t="str">
        <f>IF($F197="","",VLOOKUP($F197,'Bảng tổng hợp'!$C$11:$M$20000,11,0))</f>
        <v/>
      </c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</row>
    <row r="198" ht="15.75" customHeight="1">
      <c r="A198" s="156"/>
      <c r="B198" s="154"/>
      <c r="C198" s="155"/>
      <c r="D198" s="156"/>
      <c r="E198" s="156"/>
      <c r="F198" s="156"/>
      <c r="G198" s="143" t="str">
        <f>IF($F198="","",VLOOKUP($F198,'Bảng tổng hợp'!$C$11:$Q$20000,2,0))</f>
        <v/>
      </c>
      <c r="H198" s="144" t="str">
        <f>IF($F198="","",VLOOKUP($F198,'Bảng tổng hợp'!$C$11:$Q$20000,3,0))</f>
        <v/>
      </c>
      <c r="I198" s="145"/>
      <c r="J198" s="146">
        <f>IF(F198="",0,VLOOKUP(F198,'Bảng tổng hợp'!$P$11:$Q$397,2,0))</f>
        <v>0</v>
      </c>
      <c r="K198" s="147">
        <f t="shared" si="2"/>
        <v>0</v>
      </c>
      <c r="L198" s="148" t="str">
        <f>IF($F198="","",VLOOKUP($F198,'Bảng tổng hợp'!$C$11:$M$20000,10,0))</f>
        <v/>
      </c>
      <c r="M198" s="149" t="str">
        <f>IF($F198="","",VLOOKUP($F198,'Bảng tổng hợp'!$C$11:$M$20000,11,0))</f>
        <v/>
      </c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</row>
    <row r="199" ht="15.75" customHeight="1">
      <c r="A199" s="156"/>
      <c r="B199" s="154"/>
      <c r="C199" s="155"/>
      <c r="D199" s="156"/>
      <c r="E199" s="156"/>
      <c r="F199" s="156"/>
      <c r="G199" s="143" t="str">
        <f>IF($F199="","",VLOOKUP($F199,'Bảng tổng hợp'!$C$11:$Q$20000,2,0))</f>
        <v/>
      </c>
      <c r="H199" s="144" t="str">
        <f>IF($F199="","",VLOOKUP($F199,'Bảng tổng hợp'!$C$11:$Q$20000,3,0))</f>
        <v/>
      </c>
      <c r="I199" s="145"/>
      <c r="J199" s="146">
        <f>IF(F199="",0,VLOOKUP(F199,'Bảng tổng hợp'!$P$11:$Q$397,2,0))</f>
        <v>0</v>
      </c>
      <c r="K199" s="147">
        <f t="shared" si="2"/>
        <v>0</v>
      </c>
      <c r="L199" s="148" t="str">
        <f>IF($F199="","",VLOOKUP($F199,'Bảng tổng hợp'!$C$11:$M$20000,10,0))</f>
        <v/>
      </c>
      <c r="M199" s="149" t="str">
        <f>IF($F199="","",VLOOKUP($F199,'Bảng tổng hợp'!$C$11:$M$20000,11,0))</f>
        <v/>
      </c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</row>
    <row r="200" ht="15.75" customHeight="1">
      <c r="A200" s="156"/>
      <c r="B200" s="154"/>
      <c r="C200" s="155"/>
      <c r="D200" s="156"/>
      <c r="E200" s="156"/>
      <c r="F200" s="156"/>
      <c r="G200" s="143" t="str">
        <f>IF($F200="","",VLOOKUP($F200,'Bảng tổng hợp'!$C$11:$Q$20000,2,0))</f>
        <v/>
      </c>
      <c r="H200" s="144" t="str">
        <f>IF($F200="","",VLOOKUP($F200,'Bảng tổng hợp'!$C$11:$Q$20000,3,0))</f>
        <v/>
      </c>
      <c r="I200" s="145"/>
      <c r="J200" s="146">
        <f>IF(F200="",0,VLOOKUP(F200,'Bảng tổng hợp'!$P$11:$Q$397,2,0))</f>
        <v>0</v>
      </c>
      <c r="K200" s="147">
        <f t="shared" si="2"/>
        <v>0</v>
      </c>
      <c r="L200" s="148" t="str">
        <f>IF($F200="","",VLOOKUP($F200,'Bảng tổng hợp'!$C$11:$M$20000,10,0))</f>
        <v/>
      </c>
      <c r="M200" s="149" t="str">
        <f>IF($F200="","",VLOOKUP($F200,'Bảng tổng hợp'!$C$11:$M$20000,11,0))</f>
        <v/>
      </c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</row>
    <row r="201" ht="15.75" customHeight="1">
      <c r="A201" s="156"/>
      <c r="B201" s="154"/>
      <c r="C201" s="155"/>
      <c r="D201" s="156"/>
      <c r="E201" s="156"/>
      <c r="F201" s="156"/>
      <c r="G201" s="143" t="str">
        <f>IF($F201="","",VLOOKUP($F201,'Bảng tổng hợp'!$C$11:$Q$20000,2,0))</f>
        <v/>
      </c>
      <c r="H201" s="144" t="str">
        <f>IF($F201="","",VLOOKUP($F201,'Bảng tổng hợp'!$C$11:$Q$20000,3,0))</f>
        <v/>
      </c>
      <c r="I201" s="145"/>
      <c r="J201" s="146">
        <f>IF(F201="",0,VLOOKUP(F201,'Bảng tổng hợp'!$P$11:$Q$397,2,0))</f>
        <v>0</v>
      </c>
      <c r="K201" s="147">
        <f t="shared" si="2"/>
        <v>0</v>
      </c>
      <c r="L201" s="148" t="str">
        <f>IF($F201="","",VLOOKUP($F201,'Bảng tổng hợp'!$C$11:$M$20000,10,0))</f>
        <v/>
      </c>
      <c r="M201" s="149" t="str">
        <f>IF($F201="","",VLOOKUP($F201,'Bảng tổng hợp'!$C$11:$M$20000,11,0))</f>
        <v/>
      </c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</row>
    <row r="202" ht="15.75" customHeight="1">
      <c r="A202" s="156"/>
      <c r="B202" s="154"/>
      <c r="C202" s="155"/>
      <c r="D202" s="156"/>
      <c r="E202" s="156"/>
      <c r="F202" s="156"/>
      <c r="G202" s="143" t="str">
        <f>IF($F202="","",VLOOKUP($F202,'Bảng tổng hợp'!$C$11:$Q$20000,2,0))</f>
        <v/>
      </c>
      <c r="H202" s="144" t="str">
        <f>IF($F202="","",VLOOKUP($F202,'Bảng tổng hợp'!$C$11:$Q$20000,3,0))</f>
        <v/>
      </c>
      <c r="I202" s="145"/>
      <c r="J202" s="146">
        <f>IF(F202="",0,VLOOKUP(F202,'Bảng tổng hợp'!$P$11:$Q$397,2,0))</f>
        <v>0</v>
      </c>
      <c r="K202" s="147">
        <f t="shared" si="2"/>
        <v>0</v>
      </c>
      <c r="L202" s="148" t="str">
        <f>IF($F202="","",VLOOKUP($F202,'Bảng tổng hợp'!$C$11:$M$20000,10,0))</f>
        <v/>
      </c>
      <c r="M202" s="149" t="str">
        <f>IF($F202="","",VLOOKUP($F202,'Bảng tổng hợp'!$C$11:$M$20000,11,0))</f>
        <v/>
      </c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</row>
    <row r="203" ht="15.75" customHeight="1">
      <c r="A203" s="156"/>
      <c r="B203" s="154"/>
      <c r="C203" s="155"/>
      <c r="D203" s="156"/>
      <c r="E203" s="156"/>
      <c r="F203" s="156"/>
      <c r="G203" s="143" t="str">
        <f>IF($F203="","",VLOOKUP($F203,'Bảng tổng hợp'!$C$11:$Q$20000,2,0))</f>
        <v/>
      </c>
      <c r="H203" s="144" t="str">
        <f>IF($F203="","",VLOOKUP($F203,'Bảng tổng hợp'!$C$11:$Q$20000,3,0))</f>
        <v/>
      </c>
      <c r="I203" s="145"/>
      <c r="J203" s="146">
        <f>IF(F203="",0,VLOOKUP(F203,'Bảng tổng hợp'!$P$11:$Q$397,2,0))</f>
        <v>0</v>
      </c>
      <c r="K203" s="147">
        <f t="shared" si="2"/>
        <v>0</v>
      </c>
      <c r="L203" s="148" t="str">
        <f>IF($F203="","",VLOOKUP($F203,'Bảng tổng hợp'!$C$11:$M$20000,10,0))</f>
        <v/>
      </c>
      <c r="M203" s="149" t="str">
        <f>IF($F203="","",VLOOKUP($F203,'Bảng tổng hợp'!$C$11:$M$20000,11,0))</f>
        <v/>
      </c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</row>
    <row r="204" ht="15.75" customHeight="1">
      <c r="A204" s="156"/>
      <c r="B204" s="154"/>
      <c r="C204" s="155"/>
      <c r="D204" s="156"/>
      <c r="E204" s="156"/>
      <c r="F204" s="156"/>
      <c r="G204" s="143" t="str">
        <f>IF($F204="","",VLOOKUP($F204,'Bảng tổng hợp'!$C$11:$Q$20000,2,0))</f>
        <v/>
      </c>
      <c r="H204" s="144" t="str">
        <f>IF($F204="","",VLOOKUP($F204,'Bảng tổng hợp'!$C$11:$Q$20000,3,0))</f>
        <v/>
      </c>
      <c r="I204" s="145"/>
      <c r="J204" s="146">
        <f>IF(F204="",0,VLOOKUP(F204,'Bảng tổng hợp'!$P$11:$Q$397,2,0))</f>
        <v>0</v>
      </c>
      <c r="K204" s="147">
        <f t="shared" si="2"/>
        <v>0</v>
      </c>
      <c r="L204" s="148" t="str">
        <f>IF($F204="","",VLOOKUP($F204,'Bảng tổng hợp'!$C$11:$M$20000,10,0))</f>
        <v/>
      </c>
      <c r="M204" s="149" t="str">
        <f>IF($F204="","",VLOOKUP($F204,'Bảng tổng hợp'!$C$11:$M$20000,11,0))</f>
        <v/>
      </c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</row>
    <row r="205" ht="15.75" customHeight="1">
      <c r="A205" s="156"/>
      <c r="B205" s="154"/>
      <c r="C205" s="155"/>
      <c r="D205" s="156"/>
      <c r="E205" s="156"/>
      <c r="F205" s="156"/>
      <c r="G205" s="143" t="str">
        <f>IF($F205="","",VLOOKUP($F205,'Bảng tổng hợp'!$C$11:$Q$20000,2,0))</f>
        <v/>
      </c>
      <c r="H205" s="144" t="str">
        <f>IF($F205="","",VLOOKUP($F205,'Bảng tổng hợp'!$C$11:$Q$20000,3,0))</f>
        <v/>
      </c>
      <c r="I205" s="145"/>
      <c r="J205" s="146">
        <f>IF(F205="",0,VLOOKUP(F205,'Bảng tổng hợp'!$P$11:$Q$397,2,0))</f>
        <v>0</v>
      </c>
      <c r="K205" s="147">
        <f t="shared" si="2"/>
        <v>0</v>
      </c>
      <c r="L205" s="148" t="str">
        <f>IF($F205="","",VLOOKUP($F205,'Bảng tổng hợp'!$C$11:$M$20000,10,0))</f>
        <v/>
      </c>
      <c r="M205" s="149" t="str">
        <f>IF($F205="","",VLOOKUP($F205,'Bảng tổng hợp'!$C$11:$M$20000,11,0))</f>
        <v/>
      </c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</row>
    <row r="206" ht="15.75" customHeight="1">
      <c r="A206" s="156"/>
      <c r="B206" s="154"/>
      <c r="C206" s="155"/>
      <c r="D206" s="156"/>
      <c r="E206" s="156"/>
      <c r="F206" s="156"/>
      <c r="G206" s="143" t="str">
        <f>IF($F206="","",VLOOKUP($F206,'Bảng tổng hợp'!$C$11:$Q$20000,2,0))</f>
        <v/>
      </c>
      <c r="H206" s="144" t="str">
        <f>IF($F206="","",VLOOKUP($F206,'Bảng tổng hợp'!$C$11:$Q$20000,3,0))</f>
        <v/>
      </c>
      <c r="I206" s="145"/>
      <c r="J206" s="146">
        <f>IF(F206="",0,VLOOKUP(F206,'Bảng tổng hợp'!$P$11:$Q$397,2,0))</f>
        <v>0</v>
      </c>
      <c r="K206" s="147">
        <f t="shared" si="2"/>
        <v>0</v>
      </c>
      <c r="L206" s="148" t="str">
        <f>IF($F206="","",VLOOKUP($F206,'Bảng tổng hợp'!$C$11:$M$20000,10,0))</f>
        <v/>
      </c>
      <c r="M206" s="149" t="str">
        <f>IF($F206="","",VLOOKUP($F206,'Bảng tổng hợp'!$C$11:$M$20000,11,0))</f>
        <v/>
      </c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</row>
    <row r="207" ht="15.75" customHeight="1">
      <c r="A207" s="156"/>
      <c r="B207" s="154"/>
      <c r="C207" s="155"/>
      <c r="D207" s="156"/>
      <c r="E207" s="156"/>
      <c r="F207" s="156"/>
      <c r="G207" s="143" t="str">
        <f>IF($F207="","",VLOOKUP($F207,'Bảng tổng hợp'!$C$11:$Q$20000,2,0))</f>
        <v/>
      </c>
      <c r="H207" s="144" t="str">
        <f>IF($F207="","",VLOOKUP($F207,'Bảng tổng hợp'!$C$11:$Q$20000,3,0))</f>
        <v/>
      </c>
      <c r="I207" s="145"/>
      <c r="J207" s="146">
        <f>IF(F207="",0,VLOOKUP(F207,'Bảng tổng hợp'!$P$11:$Q$397,2,0))</f>
        <v>0</v>
      </c>
      <c r="K207" s="147">
        <f t="shared" si="2"/>
        <v>0</v>
      </c>
      <c r="L207" s="148" t="str">
        <f>IF($F207="","",VLOOKUP($F207,'Bảng tổng hợp'!$C$11:$M$20000,10,0))</f>
        <v/>
      </c>
      <c r="M207" s="149" t="str">
        <f>IF($F207="","",VLOOKUP($F207,'Bảng tổng hợp'!$C$11:$M$20000,11,0))</f>
        <v/>
      </c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</row>
    <row r="208" ht="15.75" customHeight="1">
      <c r="A208" s="156"/>
      <c r="B208" s="154"/>
      <c r="C208" s="155"/>
      <c r="D208" s="156"/>
      <c r="E208" s="156"/>
      <c r="F208" s="156"/>
      <c r="G208" s="143" t="str">
        <f>IF($F208="","",VLOOKUP($F208,'Bảng tổng hợp'!$C$11:$Q$20000,2,0))</f>
        <v/>
      </c>
      <c r="H208" s="144" t="str">
        <f>IF($F208="","",VLOOKUP($F208,'Bảng tổng hợp'!$C$11:$Q$20000,3,0))</f>
        <v/>
      </c>
      <c r="I208" s="145"/>
      <c r="J208" s="146">
        <f>IF(F208="",0,VLOOKUP(F208,'Bảng tổng hợp'!$P$11:$Q$397,2,0))</f>
        <v>0</v>
      </c>
      <c r="K208" s="147">
        <f t="shared" si="2"/>
        <v>0</v>
      </c>
      <c r="L208" s="148" t="str">
        <f>IF($F208="","",VLOOKUP($F208,'Bảng tổng hợp'!$C$11:$M$20000,10,0))</f>
        <v/>
      </c>
      <c r="M208" s="149" t="str">
        <f>IF($F208="","",VLOOKUP($F208,'Bảng tổng hợp'!$C$11:$M$20000,11,0))</f>
        <v/>
      </c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</row>
    <row r="209" ht="15.75" customHeight="1">
      <c r="A209" s="156"/>
      <c r="B209" s="154"/>
      <c r="C209" s="155"/>
      <c r="D209" s="156"/>
      <c r="E209" s="156"/>
      <c r="F209" s="156"/>
      <c r="G209" s="143" t="str">
        <f>IF($F209="","",VLOOKUP($F209,'Bảng tổng hợp'!$C$11:$Q$20000,2,0))</f>
        <v/>
      </c>
      <c r="H209" s="144" t="str">
        <f>IF($F209="","",VLOOKUP($F209,'Bảng tổng hợp'!$C$11:$Q$20000,3,0))</f>
        <v/>
      </c>
      <c r="I209" s="145"/>
      <c r="J209" s="146">
        <f>IF(F209="",0,VLOOKUP(F209,'Bảng tổng hợp'!$P$11:$Q$397,2,0))</f>
        <v>0</v>
      </c>
      <c r="K209" s="147">
        <f t="shared" si="2"/>
        <v>0</v>
      </c>
      <c r="L209" s="148" t="str">
        <f>IF($F209="","",VLOOKUP($F209,'Bảng tổng hợp'!$C$11:$M$20000,10,0))</f>
        <v/>
      </c>
      <c r="M209" s="149" t="str">
        <f>IF($F209="","",VLOOKUP($F209,'Bảng tổng hợp'!$C$11:$M$20000,11,0))</f>
        <v/>
      </c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</row>
    <row r="210" ht="15.75" customHeight="1">
      <c r="A210" s="156"/>
      <c r="B210" s="154"/>
      <c r="C210" s="155"/>
      <c r="D210" s="156"/>
      <c r="E210" s="156"/>
      <c r="F210" s="156"/>
      <c r="G210" s="143" t="str">
        <f>IF($F210="","",VLOOKUP($F210,'Bảng tổng hợp'!$C$11:$Q$20000,2,0))</f>
        <v/>
      </c>
      <c r="H210" s="144" t="str">
        <f>IF($F210="","",VLOOKUP($F210,'Bảng tổng hợp'!$C$11:$Q$20000,3,0))</f>
        <v/>
      </c>
      <c r="I210" s="145"/>
      <c r="J210" s="146">
        <f>IF(F210="",0,VLOOKUP(F210,'Bảng tổng hợp'!$P$11:$Q$397,2,0))</f>
        <v>0</v>
      </c>
      <c r="K210" s="147">
        <f t="shared" si="2"/>
        <v>0</v>
      </c>
      <c r="L210" s="148" t="str">
        <f>IF($F210="","",VLOOKUP($F210,'Bảng tổng hợp'!$C$11:$M$20000,10,0))</f>
        <v/>
      </c>
      <c r="M210" s="149" t="str">
        <f>IF($F210="","",VLOOKUP($F210,'Bảng tổng hợp'!$C$11:$M$20000,11,0))</f>
        <v/>
      </c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</row>
    <row r="211" ht="15.75" customHeight="1">
      <c r="A211" s="156"/>
      <c r="B211" s="154"/>
      <c r="C211" s="155"/>
      <c r="D211" s="156"/>
      <c r="E211" s="156"/>
      <c r="F211" s="156"/>
      <c r="G211" s="143" t="str">
        <f>IF($F211="","",VLOOKUP($F211,'Bảng tổng hợp'!$C$11:$Q$20000,2,0))</f>
        <v/>
      </c>
      <c r="H211" s="144" t="str">
        <f>IF($F211="","",VLOOKUP($F211,'Bảng tổng hợp'!$C$11:$Q$20000,3,0))</f>
        <v/>
      </c>
      <c r="I211" s="145"/>
      <c r="J211" s="146">
        <f>IF(F211="",0,VLOOKUP(F211,'Bảng tổng hợp'!$P$11:$Q$397,2,0))</f>
        <v>0</v>
      </c>
      <c r="K211" s="147">
        <f t="shared" si="2"/>
        <v>0</v>
      </c>
      <c r="L211" s="148" t="str">
        <f>IF($F211="","",VLOOKUP($F211,'Bảng tổng hợp'!$C$11:$M$20000,10,0))</f>
        <v/>
      </c>
      <c r="M211" s="149" t="str">
        <f>IF($F211="","",VLOOKUP($F211,'Bảng tổng hợp'!$C$11:$M$20000,11,0))</f>
        <v/>
      </c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</row>
    <row r="212" ht="15.75" customHeight="1">
      <c r="A212" s="156"/>
      <c r="B212" s="154"/>
      <c r="C212" s="155"/>
      <c r="D212" s="156"/>
      <c r="E212" s="156"/>
      <c r="F212" s="156"/>
      <c r="G212" s="143" t="str">
        <f>IF($F212="","",VLOOKUP($F212,'Bảng tổng hợp'!$C$11:$Q$20000,2,0))</f>
        <v/>
      </c>
      <c r="H212" s="144" t="str">
        <f>IF($F212="","",VLOOKUP($F212,'Bảng tổng hợp'!$C$11:$Q$20000,3,0))</f>
        <v/>
      </c>
      <c r="I212" s="145"/>
      <c r="J212" s="146">
        <f>IF(F212="",0,VLOOKUP(F212,'Bảng tổng hợp'!$P$11:$Q$397,2,0))</f>
        <v>0</v>
      </c>
      <c r="K212" s="147">
        <f t="shared" si="2"/>
        <v>0</v>
      </c>
      <c r="L212" s="148" t="str">
        <f>IF($F212="","",VLOOKUP($F212,'Bảng tổng hợp'!$C$11:$M$20000,10,0))</f>
        <v/>
      </c>
      <c r="M212" s="149" t="str">
        <f>IF($F212="","",VLOOKUP($F212,'Bảng tổng hợp'!$C$11:$M$20000,11,0))</f>
        <v/>
      </c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</row>
    <row r="213" ht="15.75" customHeight="1">
      <c r="A213" s="156"/>
      <c r="B213" s="154"/>
      <c r="C213" s="155"/>
      <c r="D213" s="156"/>
      <c r="E213" s="156"/>
      <c r="F213" s="156"/>
      <c r="G213" s="143" t="str">
        <f>IF($F213="","",VLOOKUP($F213,'Bảng tổng hợp'!$C$11:$Q$20000,2,0))</f>
        <v/>
      </c>
      <c r="H213" s="144" t="str">
        <f>IF($F213="","",VLOOKUP($F213,'Bảng tổng hợp'!$C$11:$Q$20000,3,0))</f>
        <v/>
      </c>
      <c r="I213" s="145"/>
      <c r="J213" s="146">
        <f>IF(F213="",0,VLOOKUP(F213,'Bảng tổng hợp'!$P$11:$Q$397,2,0))</f>
        <v>0</v>
      </c>
      <c r="K213" s="147">
        <f t="shared" si="2"/>
        <v>0</v>
      </c>
      <c r="L213" s="148" t="str">
        <f>IF($F213="","",VLOOKUP($F213,'Bảng tổng hợp'!$C$11:$M$20000,10,0))</f>
        <v/>
      </c>
      <c r="M213" s="149" t="str">
        <f>IF($F213="","",VLOOKUP($F213,'Bảng tổng hợp'!$C$11:$M$20000,11,0))</f>
        <v/>
      </c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</row>
    <row r="214" ht="15.75" customHeight="1">
      <c r="A214" s="156"/>
      <c r="B214" s="154"/>
      <c r="C214" s="155"/>
      <c r="D214" s="156"/>
      <c r="E214" s="156"/>
      <c r="F214" s="156"/>
      <c r="G214" s="143" t="str">
        <f>IF($F214="","",VLOOKUP($F214,'Bảng tổng hợp'!$C$11:$Q$20000,2,0))</f>
        <v/>
      </c>
      <c r="H214" s="144" t="str">
        <f>IF($F214="","",VLOOKUP($F214,'Bảng tổng hợp'!$C$11:$Q$20000,3,0))</f>
        <v/>
      </c>
      <c r="I214" s="145"/>
      <c r="J214" s="146">
        <f>IF(F214="",0,VLOOKUP(F214,'Bảng tổng hợp'!$P$11:$Q$397,2,0))</f>
        <v>0</v>
      </c>
      <c r="K214" s="147">
        <f t="shared" si="2"/>
        <v>0</v>
      </c>
      <c r="L214" s="148" t="str">
        <f>IF($F214="","",VLOOKUP($F214,'Bảng tổng hợp'!$C$11:$M$20000,10,0))</f>
        <v/>
      </c>
      <c r="M214" s="149" t="str">
        <f>IF($F214="","",VLOOKUP($F214,'Bảng tổng hợp'!$C$11:$M$20000,11,0))</f>
        <v/>
      </c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</row>
    <row r="215" ht="15.75" customHeight="1">
      <c r="A215" s="156"/>
      <c r="B215" s="154"/>
      <c r="C215" s="155"/>
      <c r="D215" s="156"/>
      <c r="E215" s="156"/>
      <c r="F215" s="156"/>
      <c r="G215" s="143" t="str">
        <f>IF($F215="","",VLOOKUP($F215,'Bảng tổng hợp'!$C$11:$Q$20000,2,0))</f>
        <v/>
      </c>
      <c r="H215" s="144" t="str">
        <f>IF($F215="","",VLOOKUP($F215,'Bảng tổng hợp'!$C$11:$Q$20000,3,0))</f>
        <v/>
      </c>
      <c r="I215" s="145"/>
      <c r="J215" s="146">
        <f>IF(F215="",0,VLOOKUP(F215,'Bảng tổng hợp'!$P$11:$Q$397,2,0))</f>
        <v>0</v>
      </c>
      <c r="K215" s="147">
        <f t="shared" si="2"/>
        <v>0</v>
      </c>
      <c r="L215" s="148" t="str">
        <f>IF($F215="","",VLOOKUP($F215,'Bảng tổng hợp'!$C$11:$M$20000,10,0))</f>
        <v/>
      </c>
      <c r="M215" s="149" t="str">
        <f>IF($F215="","",VLOOKUP($F215,'Bảng tổng hợp'!$C$11:$M$20000,11,0))</f>
        <v/>
      </c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</row>
    <row r="216" ht="15.75" customHeight="1">
      <c r="A216" s="156"/>
      <c r="B216" s="154"/>
      <c r="C216" s="155"/>
      <c r="D216" s="156"/>
      <c r="E216" s="156"/>
      <c r="F216" s="156"/>
      <c r="G216" s="143" t="str">
        <f>IF($F216="","",VLOOKUP($F216,'Bảng tổng hợp'!$C$11:$Q$20000,2,0))</f>
        <v/>
      </c>
      <c r="H216" s="144" t="str">
        <f>IF($F216="","",VLOOKUP($F216,'Bảng tổng hợp'!$C$11:$Q$20000,3,0))</f>
        <v/>
      </c>
      <c r="I216" s="145"/>
      <c r="J216" s="146">
        <f>IF(F216="",0,VLOOKUP(F216,'Bảng tổng hợp'!$P$11:$Q$397,2,0))</f>
        <v>0</v>
      </c>
      <c r="K216" s="147">
        <f t="shared" si="2"/>
        <v>0</v>
      </c>
      <c r="L216" s="148" t="str">
        <f>IF($F216="","",VLOOKUP($F216,'Bảng tổng hợp'!$C$11:$M$20000,10,0))</f>
        <v/>
      </c>
      <c r="M216" s="149" t="str">
        <f>IF($F216="","",VLOOKUP($F216,'Bảng tổng hợp'!$C$11:$M$20000,11,0))</f>
        <v/>
      </c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</row>
    <row r="217" ht="15.75" customHeight="1">
      <c r="A217" s="156"/>
      <c r="B217" s="154"/>
      <c r="C217" s="155"/>
      <c r="D217" s="156"/>
      <c r="E217" s="156"/>
      <c r="F217" s="156"/>
      <c r="G217" s="143" t="str">
        <f>IF($F217="","",VLOOKUP($F217,'Bảng tổng hợp'!$C$11:$Q$20000,2,0))</f>
        <v/>
      </c>
      <c r="H217" s="144" t="str">
        <f>IF($F217="","",VLOOKUP($F217,'Bảng tổng hợp'!$C$11:$Q$20000,3,0))</f>
        <v/>
      </c>
      <c r="I217" s="145"/>
      <c r="J217" s="146">
        <f>IF(F217="",0,VLOOKUP(F217,'Bảng tổng hợp'!$P$11:$Q$397,2,0))</f>
        <v>0</v>
      </c>
      <c r="K217" s="147">
        <f t="shared" si="2"/>
        <v>0</v>
      </c>
      <c r="L217" s="148" t="str">
        <f>IF($F217="","",VLOOKUP($F217,'Bảng tổng hợp'!$C$11:$M$20000,10,0))</f>
        <v/>
      </c>
      <c r="M217" s="149" t="str">
        <f>IF($F217="","",VLOOKUP($F217,'Bảng tổng hợp'!$C$11:$M$20000,11,0))</f>
        <v/>
      </c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</row>
    <row r="218" ht="15.75" customHeight="1">
      <c r="A218" s="156"/>
      <c r="B218" s="154"/>
      <c r="C218" s="155"/>
      <c r="D218" s="156"/>
      <c r="E218" s="156"/>
      <c r="F218" s="156"/>
      <c r="G218" s="143" t="str">
        <f>IF($F218="","",VLOOKUP($F218,'Bảng tổng hợp'!$C$11:$Q$20000,2,0))</f>
        <v/>
      </c>
      <c r="H218" s="144" t="str">
        <f>IF($F218="","",VLOOKUP($F218,'Bảng tổng hợp'!$C$11:$Q$20000,3,0))</f>
        <v/>
      </c>
      <c r="I218" s="145"/>
      <c r="J218" s="146">
        <f>IF(F218="",0,VLOOKUP(F218,'Bảng tổng hợp'!$P$11:$Q$397,2,0))</f>
        <v>0</v>
      </c>
      <c r="K218" s="147">
        <f t="shared" si="2"/>
        <v>0</v>
      </c>
      <c r="L218" s="148" t="str">
        <f>IF($F218="","",VLOOKUP($F218,'Bảng tổng hợp'!$C$11:$M$20000,10,0))</f>
        <v/>
      </c>
      <c r="M218" s="149" t="str">
        <f>IF($F218="","",VLOOKUP($F218,'Bảng tổng hợp'!$C$11:$M$20000,11,0))</f>
        <v/>
      </c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</row>
    <row r="219" ht="15.75" customHeight="1">
      <c r="A219" s="156"/>
      <c r="B219" s="154"/>
      <c r="C219" s="155"/>
      <c r="D219" s="156"/>
      <c r="E219" s="156"/>
      <c r="F219" s="156"/>
      <c r="G219" s="143" t="str">
        <f>IF($F219="","",VLOOKUP($F219,'Bảng tổng hợp'!$C$11:$Q$20000,2,0))</f>
        <v/>
      </c>
      <c r="H219" s="144" t="str">
        <f>IF($F219="","",VLOOKUP($F219,'Bảng tổng hợp'!$C$11:$Q$20000,3,0))</f>
        <v/>
      </c>
      <c r="I219" s="145"/>
      <c r="J219" s="146">
        <f>IF(F219="",0,VLOOKUP(F219,'Bảng tổng hợp'!$P$11:$Q$397,2,0))</f>
        <v>0</v>
      </c>
      <c r="K219" s="147">
        <f t="shared" si="2"/>
        <v>0</v>
      </c>
      <c r="L219" s="148" t="str">
        <f>IF($F219="","",VLOOKUP($F219,'Bảng tổng hợp'!$C$11:$M$20000,10,0))</f>
        <v/>
      </c>
      <c r="M219" s="149" t="str">
        <f>IF($F219="","",VLOOKUP($F219,'Bảng tổng hợp'!$C$11:$M$20000,11,0))</f>
        <v/>
      </c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</row>
    <row r="220" ht="15.75" customHeight="1">
      <c r="A220" s="156"/>
      <c r="B220" s="154"/>
      <c r="C220" s="155"/>
      <c r="D220" s="156"/>
      <c r="E220" s="156"/>
      <c r="F220" s="156"/>
      <c r="G220" s="143" t="str">
        <f>IF($F220="","",VLOOKUP($F220,'Bảng tổng hợp'!$C$11:$Q$20000,2,0))</f>
        <v/>
      </c>
      <c r="H220" s="144" t="str">
        <f>IF($F220="","",VLOOKUP($F220,'Bảng tổng hợp'!$C$11:$Q$20000,3,0))</f>
        <v/>
      </c>
      <c r="I220" s="145"/>
      <c r="J220" s="146">
        <f>IF(F220="",0,VLOOKUP(F220,'Bảng tổng hợp'!$P$11:$Q$397,2,0))</f>
        <v>0</v>
      </c>
      <c r="K220" s="147">
        <f t="shared" si="2"/>
        <v>0</v>
      </c>
      <c r="L220" s="148" t="str">
        <f>IF($F220="","",VLOOKUP($F220,'Bảng tổng hợp'!$C$11:$M$20000,10,0))</f>
        <v/>
      </c>
      <c r="M220" s="149" t="str">
        <f>IF($F220="","",VLOOKUP($F220,'Bảng tổng hợp'!$C$11:$M$20000,11,0))</f>
        <v/>
      </c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</row>
    <row r="221" ht="15.75" customHeight="1">
      <c r="A221" s="156"/>
      <c r="B221" s="154"/>
      <c r="C221" s="155"/>
      <c r="D221" s="156"/>
      <c r="E221" s="156"/>
      <c r="F221" s="156"/>
      <c r="G221" s="143" t="str">
        <f>IF($F221="","",VLOOKUP($F221,'Bảng tổng hợp'!$C$11:$Q$20000,2,0))</f>
        <v/>
      </c>
      <c r="H221" s="144" t="str">
        <f>IF($F221="","",VLOOKUP($F221,'Bảng tổng hợp'!$C$11:$Q$20000,3,0))</f>
        <v/>
      </c>
      <c r="I221" s="145"/>
      <c r="J221" s="146">
        <f>IF(F221="",0,VLOOKUP(F221,'Bảng tổng hợp'!$P$11:$Q$397,2,0))</f>
        <v>0</v>
      </c>
      <c r="K221" s="147">
        <f t="shared" si="2"/>
        <v>0</v>
      </c>
      <c r="L221" s="148" t="str">
        <f>IF($F221="","",VLOOKUP($F221,'Bảng tổng hợp'!$C$11:$M$20000,10,0))</f>
        <v/>
      </c>
      <c r="M221" s="149" t="str">
        <f>IF($F221="","",VLOOKUP($F221,'Bảng tổng hợp'!$C$11:$M$20000,11,0))</f>
        <v/>
      </c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</row>
    <row r="222" ht="15.75" customHeight="1">
      <c r="A222" s="156"/>
      <c r="B222" s="154"/>
      <c r="C222" s="155"/>
      <c r="D222" s="156"/>
      <c r="E222" s="156"/>
      <c r="F222" s="156"/>
      <c r="G222" s="143" t="str">
        <f>IF($F222="","",VLOOKUP($F222,'Bảng tổng hợp'!$C$11:$Q$20000,2,0))</f>
        <v/>
      </c>
      <c r="H222" s="144" t="str">
        <f>IF($F222="","",VLOOKUP($F222,'Bảng tổng hợp'!$C$11:$Q$20000,3,0))</f>
        <v/>
      </c>
      <c r="I222" s="145"/>
      <c r="J222" s="146">
        <f>IF(F222="",0,VLOOKUP(F222,'Bảng tổng hợp'!$P$11:$Q$397,2,0))</f>
        <v>0</v>
      </c>
      <c r="K222" s="147">
        <f t="shared" si="2"/>
        <v>0</v>
      </c>
      <c r="L222" s="148" t="str">
        <f>IF($F222="","",VLOOKUP($F222,'Bảng tổng hợp'!$C$11:$M$20000,10,0))</f>
        <v/>
      </c>
      <c r="M222" s="149" t="str">
        <f>IF($F222="","",VLOOKUP($F222,'Bảng tổng hợp'!$C$11:$M$20000,11,0))</f>
        <v/>
      </c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</row>
    <row r="223" ht="15.75" customHeight="1">
      <c r="A223" s="156"/>
      <c r="B223" s="154"/>
      <c r="C223" s="155"/>
      <c r="D223" s="156"/>
      <c r="E223" s="156"/>
      <c r="F223" s="156"/>
      <c r="G223" s="143" t="str">
        <f>IF($F223="","",VLOOKUP($F223,'Bảng tổng hợp'!$C$11:$Q$20000,2,0))</f>
        <v/>
      </c>
      <c r="H223" s="144" t="str">
        <f>IF($F223="","",VLOOKUP($F223,'Bảng tổng hợp'!$C$11:$Q$20000,3,0))</f>
        <v/>
      </c>
      <c r="I223" s="145"/>
      <c r="J223" s="146">
        <f>IF(F223="",0,VLOOKUP(F223,'Bảng tổng hợp'!$P$11:$Q$397,2,0))</f>
        <v>0</v>
      </c>
      <c r="K223" s="147">
        <f t="shared" si="2"/>
        <v>0</v>
      </c>
      <c r="L223" s="148" t="str">
        <f>IF($F223="","",VLOOKUP($F223,'Bảng tổng hợp'!$C$11:$M$20000,10,0))</f>
        <v/>
      </c>
      <c r="M223" s="149" t="str">
        <f>IF($F223="","",VLOOKUP($F223,'Bảng tổng hợp'!$C$11:$M$20000,11,0))</f>
        <v/>
      </c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</row>
    <row r="224" ht="15.75" customHeight="1">
      <c r="A224" s="156"/>
      <c r="B224" s="154"/>
      <c r="C224" s="155"/>
      <c r="D224" s="156"/>
      <c r="E224" s="156"/>
      <c r="F224" s="156"/>
      <c r="G224" s="143" t="str">
        <f>IF($F224="","",VLOOKUP($F224,'Bảng tổng hợp'!$C$11:$Q$20000,2,0))</f>
        <v/>
      </c>
      <c r="H224" s="144" t="str">
        <f>IF($F224="","",VLOOKUP($F224,'Bảng tổng hợp'!$C$11:$Q$20000,3,0))</f>
        <v/>
      </c>
      <c r="I224" s="145"/>
      <c r="J224" s="146">
        <f>IF(F224="",0,VLOOKUP(F224,'Bảng tổng hợp'!$P$11:$Q$397,2,0))</f>
        <v>0</v>
      </c>
      <c r="K224" s="147">
        <f t="shared" si="2"/>
        <v>0</v>
      </c>
      <c r="L224" s="148" t="str">
        <f>IF($F224="","",VLOOKUP($F224,'Bảng tổng hợp'!$C$11:$M$20000,10,0))</f>
        <v/>
      </c>
      <c r="M224" s="149" t="str">
        <f>IF($F224="","",VLOOKUP($F224,'Bảng tổng hợp'!$C$11:$M$20000,11,0))</f>
        <v/>
      </c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</row>
    <row r="225" ht="15.75" customHeight="1">
      <c r="A225" s="156"/>
      <c r="B225" s="154"/>
      <c r="C225" s="155"/>
      <c r="D225" s="156"/>
      <c r="E225" s="156"/>
      <c r="F225" s="156"/>
      <c r="G225" s="143" t="str">
        <f>IF($F225="","",VLOOKUP($F225,'Bảng tổng hợp'!$C$11:$Q$20000,2,0))</f>
        <v/>
      </c>
      <c r="H225" s="144" t="str">
        <f>IF($F225="","",VLOOKUP($F225,'Bảng tổng hợp'!$C$11:$Q$20000,3,0))</f>
        <v/>
      </c>
      <c r="I225" s="145"/>
      <c r="J225" s="146">
        <f>IF(F225="",0,VLOOKUP(F225,'Bảng tổng hợp'!$P$11:$Q$397,2,0))</f>
        <v>0</v>
      </c>
      <c r="K225" s="147">
        <f t="shared" si="2"/>
        <v>0</v>
      </c>
      <c r="L225" s="148" t="str">
        <f>IF($F225="","",VLOOKUP($F225,'Bảng tổng hợp'!$C$11:$M$20000,10,0))</f>
        <v/>
      </c>
      <c r="M225" s="149" t="str">
        <f>IF($F225="","",VLOOKUP($F225,'Bảng tổng hợp'!$C$11:$M$20000,11,0))</f>
        <v/>
      </c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</row>
    <row r="226" ht="15.75" customHeight="1">
      <c r="A226" s="156"/>
      <c r="B226" s="154"/>
      <c r="C226" s="155"/>
      <c r="D226" s="156"/>
      <c r="E226" s="156"/>
      <c r="F226" s="156"/>
      <c r="G226" s="143" t="str">
        <f>IF($F226="","",VLOOKUP($F226,'Bảng tổng hợp'!$C$11:$Q$20000,2,0))</f>
        <v/>
      </c>
      <c r="H226" s="144" t="str">
        <f>IF($F226="","",VLOOKUP($F226,'Bảng tổng hợp'!$C$11:$Q$20000,3,0))</f>
        <v/>
      </c>
      <c r="I226" s="145"/>
      <c r="J226" s="146">
        <f>IF(F226="",0,VLOOKUP(F226,'Bảng tổng hợp'!$P$11:$Q$397,2,0))</f>
        <v>0</v>
      </c>
      <c r="K226" s="147">
        <f t="shared" si="2"/>
        <v>0</v>
      </c>
      <c r="L226" s="148" t="str">
        <f>IF($F226="","",VLOOKUP($F226,'Bảng tổng hợp'!$C$11:$M$20000,10,0))</f>
        <v/>
      </c>
      <c r="M226" s="149" t="str">
        <f>IF($F226="","",VLOOKUP($F226,'Bảng tổng hợp'!$C$11:$M$20000,11,0))</f>
        <v/>
      </c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</row>
    <row r="227" ht="15.75" customHeight="1">
      <c r="A227" s="156"/>
      <c r="B227" s="154"/>
      <c r="C227" s="155"/>
      <c r="D227" s="156"/>
      <c r="E227" s="156"/>
      <c r="F227" s="156"/>
      <c r="G227" s="143" t="str">
        <f>IF($F227="","",VLOOKUP($F227,'Bảng tổng hợp'!$C$11:$Q$20000,2,0))</f>
        <v/>
      </c>
      <c r="H227" s="144" t="str">
        <f>IF($F227="","",VLOOKUP($F227,'Bảng tổng hợp'!$C$11:$Q$20000,3,0))</f>
        <v/>
      </c>
      <c r="I227" s="145"/>
      <c r="J227" s="146">
        <f>IF(F227="",0,VLOOKUP(F227,'Bảng tổng hợp'!$P$11:$Q$397,2,0))</f>
        <v>0</v>
      </c>
      <c r="K227" s="147">
        <f t="shared" si="2"/>
        <v>0</v>
      </c>
      <c r="L227" s="148" t="str">
        <f>IF($F227="","",VLOOKUP($F227,'Bảng tổng hợp'!$C$11:$M$20000,10,0))</f>
        <v/>
      </c>
      <c r="M227" s="149" t="str">
        <f>IF($F227="","",VLOOKUP($F227,'Bảng tổng hợp'!$C$11:$M$20000,11,0))</f>
        <v/>
      </c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</row>
    <row r="228" ht="15.75" customHeight="1">
      <c r="A228" s="156"/>
      <c r="B228" s="154"/>
      <c r="C228" s="155"/>
      <c r="D228" s="156"/>
      <c r="E228" s="156"/>
      <c r="F228" s="156"/>
      <c r="G228" s="143" t="str">
        <f>IF($F228="","",VLOOKUP($F228,'Bảng tổng hợp'!$C$11:$Q$20000,2,0))</f>
        <v/>
      </c>
      <c r="H228" s="144" t="str">
        <f>IF($F228="","",VLOOKUP($F228,'Bảng tổng hợp'!$C$11:$Q$20000,3,0))</f>
        <v/>
      </c>
      <c r="I228" s="145"/>
      <c r="J228" s="146">
        <f>IF(F228="",0,VLOOKUP(F228,'Bảng tổng hợp'!$P$11:$Q$397,2,0))</f>
        <v>0</v>
      </c>
      <c r="K228" s="147">
        <f t="shared" si="2"/>
        <v>0</v>
      </c>
      <c r="L228" s="148" t="str">
        <f>IF($F228="","",VLOOKUP($F228,'Bảng tổng hợp'!$C$11:$M$20000,10,0))</f>
        <v/>
      </c>
      <c r="M228" s="149" t="str">
        <f>IF($F228="","",VLOOKUP($F228,'Bảng tổng hợp'!$C$11:$M$20000,11,0))</f>
        <v/>
      </c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</row>
    <row r="229" ht="15.75" customHeight="1">
      <c r="A229" s="156"/>
      <c r="B229" s="154"/>
      <c r="C229" s="155"/>
      <c r="D229" s="156"/>
      <c r="E229" s="156"/>
      <c r="F229" s="156"/>
      <c r="G229" s="143" t="str">
        <f>IF($F229="","",VLOOKUP($F229,'Bảng tổng hợp'!$C$11:$Q$20000,2,0))</f>
        <v/>
      </c>
      <c r="H229" s="144" t="str">
        <f>IF($F229="","",VLOOKUP($F229,'Bảng tổng hợp'!$C$11:$Q$20000,3,0))</f>
        <v/>
      </c>
      <c r="I229" s="145"/>
      <c r="J229" s="146">
        <f>IF(F229="",0,VLOOKUP(F229,'Bảng tổng hợp'!$P$11:$Q$397,2,0))</f>
        <v>0</v>
      </c>
      <c r="K229" s="147">
        <f t="shared" si="2"/>
        <v>0</v>
      </c>
      <c r="L229" s="148" t="str">
        <f>IF($F229="","",VLOOKUP($F229,'Bảng tổng hợp'!$C$11:$M$20000,10,0))</f>
        <v/>
      </c>
      <c r="M229" s="149" t="str">
        <f>IF($F229="","",VLOOKUP($F229,'Bảng tổng hợp'!$C$11:$M$20000,11,0))</f>
        <v/>
      </c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</row>
    <row r="230" ht="15.75" customHeight="1">
      <c r="A230" s="156"/>
      <c r="B230" s="154"/>
      <c r="C230" s="155"/>
      <c r="D230" s="156"/>
      <c r="E230" s="156"/>
      <c r="F230" s="156"/>
      <c r="G230" s="143" t="str">
        <f>IF($F230="","",VLOOKUP($F230,'Bảng tổng hợp'!$C$11:$Q$20000,2,0))</f>
        <v/>
      </c>
      <c r="H230" s="144" t="str">
        <f>IF($F230="","",VLOOKUP($F230,'Bảng tổng hợp'!$C$11:$Q$20000,3,0))</f>
        <v/>
      </c>
      <c r="I230" s="145"/>
      <c r="J230" s="146">
        <f>IF(F230="",0,VLOOKUP(F230,'Bảng tổng hợp'!$P$11:$Q$397,2,0))</f>
        <v>0</v>
      </c>
      <c r="K230" s="147">
        <f t="shared" si="2"/>
        <v>0</v>
      </c>
      <c r="L230" s="148" t="str">
        <f>IF($F230="","",VLOOKUP($F230,'Bảng tổng hợp'!$C$11:$M$20000,10,0))</f>
        <v/>
      </c>
      <c r="M230" s="149" t="str">
        <f>IF($F230="","",VLOOKUP($F230,'Bảng tổng hợp'!$C$11:$M$20000,11,0))</f>
        <v/>
      </c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</row>
    <row r="231" ht="15.75" customHeight="1">
      <c r="A231" s="156"/>
      <c r="B231" s="154"/>
      <c r="C231" s="155"/>
      <c r="D231" s="156"/>
      <c r="E231" s="156"/>
      <c r="F231" s="156"/>
      <c r="G231" s="143" t="str">
        <f>IF($F231="","",VLOOKUP($F231,'Bảng tổng hợp'!$C$11:$Q$20000,2,0))</f>
        <v/>
      </c>
      <c r="H231" s="144" t="str">
        <f>IF($F231="","",VLOOKUP($F231,'Bảng tổng hợp'!$C$11:$Q$20000,3,0))</f>
        <v/>
      </c>
      <c r="I231" s="145"/>
      <c r="J231" s="146">
        <f>IF(F231="",0,VLOOKUP(F231,'Bảng tổng hợp'!$P$11:$Q$397,2,0))</f>
        <v>0</v>
      </c>
      <c r="K231" s="147">
        <f t="shared" si="2"/>
        <v>0</v>
      </c>
      <c r="L231" s="148" t="str">
        <f>IF($F231="","",VLOOKUP($F231,'Bảng tổng hợp'!$C$11:$M$20000,10,0))</f>
        <v/>
      </c>
      <c r="M231" s="149" t="str">
        <f>IF($F231="","",VLOOKUP($F231,'Bảng tổng hợp'!$C$11:$M$20000,11,0))</f>
        <v/>
      </c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</row>
    <row r="232" ht="15.75" customHeight="1">
      <c r="A232" s="156"/>
      <c r="B232" s="154"/>
      <c r="C232" s="155"/>
      <c r="D232" s="156"/>
      <c r="E232" s="156"/>
      <c r="F232" s="156"/>
      <c r="G232" s="143" t="str">
        <f>IF($F232="","",VLOOKUP($F232,'Bảng tổng hợp'!$C$11:$Q$20000,2,0))</f>
        <v/>
      </c>
      <c r="H232" s="144" t="str">
        <f>IF($F232="","",VLOOKUP($F232,'Bảng tổng hợp'!$C$11:$Q$20000,3,0))</f>
        <v/>
      </c>
      <c r="I232" s="145"/>
      <c r="J232" s="146">
        <f>IF(F232="",0,VLOOKUP(F232,'Bảng tổng hợp'!$P$11:$Q$397,2,0))</f>
        <v>0</v>
      </c>
      <c r="K232" s="147">
        <f t="shared" si="2"/>
        <v>0</v>
      </c>
      <c r="L232" s="148" t="str">
        <f>IF($F232="","",VLOOKUP($F232,'Bảng tổng hợp'!$C$11:$M$20000,10,0))</f>
        <v/>
      </c>
      <c r="M232" s="149" t="str">
        <f>IF($F232="","",VLOOKUP($F232,'Bảng tổng hợp'!$C$11:$M$20000,11,0))</f>
        <v/>
      </c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</row>
    <row r="233" ht="15.75" customHeight="1">
      <c r="A233" s="156"/>
      <c r="B233" s="154"/>
      <c r="C233" s="155"/>
      <c r="D233" s="156"/>
      <c r="E233" s="156"/>
      <c r="F233" s="156"/>
      <c r="G233" s="143" t="str">
        <f>IF($F233="","",VLOOKUP($F233,'Bảng tổng hợp'!$C$11:$Q$20000,2,0))</f>
        <v/>
      </c>
      <c r="H233" s="144" t="str">
        <f>IF($F233="","",VLOOKUP($F233,'Bảng tổng hợp'!$C$11:$Q$20000,3,0))</f>
        <v/>
      </c>
      <c r="I233" s="145"/>
      <c r="J233" s="146">
        <f>IF(F233="",0,VLOOKUP(F233,'Bảng tổng hợp'!$P$11:$Q$397,2,0))</f>
        <v>0</v>
      </c>
      <c r="K233" s="147">
        <f t="shared" si="2"/>
        <v>0</v>
      </c>
      <c r="L233" s="148" t="str">
        <f>IF($F233="","",VLOOKUP($F233,'Bảng tổng hợp'!$C$11:$M$20000,10,0))</f>
        <v/>
      </c>
      <c r="M233" s="149" t="str">
        <f>IF($F233="","",VLOOKUP($F233,'Bảng tổng hợp'!$C$11:$M$20000,11,0))</f>
        <v/>
      </c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</row>
    <row r="234" ht="15.75" customHeight="1">
      <c r="A234" s="156"/>
      <c r="B234" s="154"/>
      <c r="C234" s="155"/>
      <c r="D234" s="156"/>
      <c r="E234" s="156"/>
      <c r="F234" s="156"/>
      <c r="G234" s="143" t="str">
        <f>IF($F234="","",VLOOKUP($F234,'Bảng tổng hợp'!$C$11:$Q$20000,2,0))</f>
        <v/>
      </c>
      <c r="H234" s="144" t="str">
        <f>IF($F234="","",VLOOKUP($F234,'Bảng tổng hợp'!$C$11:$Q$20000,3,0))</f>
        <v/>
      </c>
      <c r="I234" s="145"/>
      <c r="J234" s="146">
        <f>IF(F234="",0,VLOOKUP(F234,'Bảng tổng hợp'!$P$11:$Q$397,2,0))</f>
        <v>0</v>
      </c>
      <c r="K234" s="147">
        <f t="shared" si="2"/>
        <v>0</v>
      </c>
      <c r="L234" s="148" t="str">
        <f>IF($F234="","",VLOOKUP($F234,'Bảng tổng hợp'!$C$11:$M$20000,10,0))</f>
        <v/>
      </c>
      <c r="M234" s="149" t="str">
        <f>IF($F234="","",VLOOKUP($F234,'Bảng tổng hợp'!$C$11:$M$20000,11,0))</f>
        <v/>
      </c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</row>
    <row r="235" ht="15.75" customHeight="1">
      <c r="A235" s="156"/>
      <c r="B235" s="154"/>
      <c r="C235" s="155"/>
      <c r="D235" s="156"/>
      <c r="E235" s="156"/>
      <c r="F235" s="156"/>
      <c r="G235" s="143" t="str">
        <f>IF($F235="","",VLOOKUP($F235,'Bảng tổng hợp'!$C$11:$Q$20000,2,0))</f>
        <v/>
      </c>
      <c r="H235" s="144" t="str">
        <f>IF($F235="","",VLOOKUP($F235,'Bảng tổng hợp'!$C$11:$Q$20000,3,0))</f>
        <v/>
      </c>
      <c r="I235" s="145"/>
      <c r="J235" s="146">
        <f>IF(F235="",0,VLOOKUP(F235,'Bảng tổng hợp'!$P$11:$Q$397,2,0))</f>
        <v>0</v>
      </c>
      <c r="K235" s="147">
        <f t="shared" si="2"/>
        <v>0</v>
      </c>
      <c r="L235" s="148" t="str">
        <f>IF($F235="","",VLOOKUP($F235,'Bảng tổng hợp'!$C$11:$M$20000,10,0))</f>
        <v/>
      </c>
      <c r="M235" s="149" t="str">
        <f>IF($F235="","",VLOOKUP($F235,'Bảng tổng hợp'!$C$11:$M$20000,11,0))</f>
        <v/>
      </c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</row>
    <row r="236" ht="15.75" customHeight="1">
      <c r="A236" s="156"/>
      <c r="B236" s="154"/>
      <c r="C236" s="155"/>
      <c r="D236" s="156"/>
      <c r="E236" s="156"/>
      <c r="F236" s="156"/>
      <c r="G236" s="143" t="str">
        <f>IF($F236="","",VLOOKUP($F236,'Bảng tổng hợp'!$C$11:$Q$20000,2,0))</f>
        <v/>
      </c>
      <c r="H236" s="144" t="str">
        <f>IF($F236="","",VLOOKUP($F236,'Bảng tổng hợp'!$C$11:$Q$20000,3,0))</f>
        <v/>
      </c>
      <c r="I236" s="145"/>
      <c r="J236" s="146">
        <f>IF(F236="",0,VLOOKUP(F236,'Bảng tổng hợp'!$P$11:$Q$397,2,0))</f>
        <v>0</v>
      </c>
      <c r="K236" s="147">
        <f t="shared" si="2"/>
        <v>0</v>
      </c>
      <c r="L236" s="148" t="str">
        <f>IF($F236="","",VLOOKUP($F236,'Bảng tổng hợp'!$C$11:$M$20000,10,0))</f>
        <v/>
      </c>
      <c r="M236" s="149" t="str">
        <f>IF($F236="","",VLOOKUP($F236,'Bảng tổng hợp'!$C$11:$M$20000,11,0))</f>
        <v/>
      </c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</row>
    <row r="237" ht="15.75" customHeight="1">
      <c r="A237" s="156"/>
      <c r="B237" s="154"/>
      <c r="C237" s="155"/>
      <c r="D237" s="156"/>
      <c r="E237" s="156"/>
      <c r="F237" s="156"/>
      <c r="G237" s="143" t="str">
        <f>IF($F237="","",VLOOKUP($F237,'Bảng tổng hợp'!$C$11:$Q$20000,2,0))</f>
        <v/>
      </c>
      <c r="H237" s="144" t="str">
        <f>IF($F237="","",VLOOKUP($F237,'Bảng tổng hợp'!$C$11:$Q$20000,3,0))</f>
        <v/>
      </c>
      <c r="I237" s="145"/>
      <c r="J237" s="146">
        <f>IF(F237="",0,VLOOKUP(F237,'Bảng tổng hợp'!$P$11:$Q$397,2,0))</f>
        <v>0</v>
      </c>
      <c r="K237" s="147">
        <f t="shared" si="2"/>
        <v>0</v>
      </c>
      <c r="L237" s="148" t="str">
        <f>IF($F237="","",VLOOKUP($F237,'Bảng tổng hợp'!$C$11:$M$20000,10,0))</f>
        <v/>
      </c>
      <c r="M237" s="149" t="str">
        <f>IF($F237="","",VLOOKUP($F237,'Bảng tổng hợp'!$C$11:$M$20000,11,0))</f>
        <v/>
      </c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</row>
    <row r="238" ht="15.75" customHeight="1">
      <c r="A238" s="156"/>
      <c r="B238" s="154"/>
      <c r="C238" s="155"/>
      <c r="D238" s="156"/>
      <c r="E238" s="156"/>
      <c r="F238" s="156"/>
      <c r="G238" s="143" t="str">
        <f>IF($F238="","",VLOOKUP($F238,'Bảng tổng hợp'!$C$11:$Q$20000,2,0))</f>
        <v/>
      </c>
      <c r="H238" s="144" t="str">
        <f>IF($F238="","",VLOOKUP($F238,'Bảng tổng hợp'!$C$11:$Q$20000,3,0))</f>
        <v/>
      </c>
      <c r="I238" s="145"/>
      <c r="J238" s="146">
        <f>IF(F238="",0,VLOOKUP(F238,'Bảng tổng hợp'!$P$11:$Q$397,2,0))</f>
        <v>0</v>
      </c>
      <c r="K238" s="147">
        <f t="shared" si="2"/>
        <v>0</v>
      </c>
      <c r="L238" s="148" t="str">
        <f>IF($F238="","",VLOOKUP($F238,'Bảng tổng hợp'!$C$11:$M$20000,10,0))</f>
        <v/>
      </c>
      <c r="M238" s="149" t="str">
        <f>IF($F238="","",VLOOKUP($F238,'Bảng tổng hợp'!$C$11:$M$20000,11,0))</f>
        <v/>
      </c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</row>
    <row r="239" ht="15.75" customHeight="1">
      <c r="A239" s="156"/>
      <c r="B239" s="154"/>
      <c r="C239" s="155"/>
      <c r="D239" s="156"/>
      <c r="E239" s="156"/>
      <c r="F239" s="156"/>
      <c r="G239" s="143" t="str">
        <f>IF($F239="","",VLOOKUP($F239,'Bảng tổng hợp'!$C$11:$Q$20000,2,0))</f>
        <v/>
      </c>
      <c r="H239" s="144" t="str">
        <f>IF($F239="","",VLOOKUP($F239,'Bảng tổng hợp'!$C$11:$Q$20000,3,0))</f>
        <v/>
      </c>
      <c r="I239" s="145"/>
      <c r="J239" s="146">
        <f>IF(F239="",0,VLOOKUP(F239,'Bảng tổng hợp'!$P$11:$Q$397,2,0))</f>
        <v>0</v>
      </c>
      <c r="K239" s="147">
        <f t="shared" si="2"/>
        <v>0</v>
      </c>
      <c r="L239" s="148" t="str">
        <f>IF($F239="","",VLOOKUP($F239,'Bảng tổng hợp'!$C$11:$M$20000,10,0))</f>
        <v/>
      </c>
      <c r="M239" s="149" t="str">
        <f>IF($F239="","",VLOOKUP($F239,'Bảng tổng hợp'!$C$11:$M$20000,11,0))</f>
        <v/>
      </c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</row>
    <row r="240" ht="15.75" customHeight="1">
      <c r="A240" s="156"/>
      <c r="B240" s="154"/>
      <c r="C240" s="155"/>
      <c r="D240" s="156"/>
      <c r="E240" s="156"/>
      <c r="F240" s="156"/>
      <c r="G240" s="143" t="str">
        <f>IF($F240="","",VLOOKUP($F240,'Bảng tổng hợp'!$C$11:$Q$20000,2,0))</f>
        <v/>
      </c>
      <c r="H240" s="144" t="str">
        <f>IF($F240="","",VLOOKUP($F240,'Bảng tổng hợp'!$C$11:$Q$20000,3,0))</f>
        <v/>
      </c>
      <c r="I240" s="145"/>
      <c r="J240" s="146">
        <f>IF(F240="",0,VLOOKUP(F240,'Bảng tổng hợp'!$P$11:$Q$397,2,0))</f>
        <v>0</v>
      </c>
      <c r="K240" s="147">
        <f t="shared" si="2"/>
        <v>0</v>
      </c>
      <c r="L240" s="148" t="str">
        <f>IF($F240="","",VLOOKUP($F240,'Bảng tổng hợp'!$C$11:$M$20000,10,0))</f>
        <v/>
      </c>
      <c r="M240" s="149" t="str">
        <f>IF($F240="","",VLOOKUP($F240,'Bảng tổng hợp'!$C$11:$M$20000,11,0))</f>
        <v/>
      </c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</row>
    <row r="241" ht="15.75" customHeight="1">
      <c r="A241" s="156"/>
      <c r="B241" s="154"/>
      <c r="C241" s="155"/>
      <c r="D241" s="156"/>
      <c r="E241" s="156"/>
      <c r="F241" s="156"/>
      <c r="G241" s="143" t="str">
        <f>IF($F241="","",VLOOKUP($F241,'Bảng tổng hợp'!$C$11:$Q$20000,2,0))</f>
        <v/>
      </c>
      <c r="H241" s="144" t="str">
        <f>IF($F241="","",VLOOKUP($F241,'Bảng tổng hợp'!$C$11:$Q$20000,3,0))</f>
        <v/>
      </c>
      <c r="I241" s="145"/>
      <c r="J241" s="146">
        <f>IF(F241="",0,VLOOKUP(F241,'Bảng tổng hợp'!$P$11:$Q$397,2,0))</f>
        <v>0</v>
      </c>
      <c r="K241" s="147">
        <f t="shared" si="2"/>
        <v>0</v>
      </c>
      <c r="L241" s="148" t="str">
        <f>IF($F241="","",VLOOKUP($F241,'Bảng tổng hợp'!$C$11:$M$20000,10,0))</f>
        <v/>
      </c>
      <c r="M241" s="149" t="str">
        <f>IF($F241="","",VLOOKUP($F241,'Bảng tổng hợp'!$C$11:$M$20000,11,0))</f>
        <v/>
      </c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</row>
    <row r="242" ht="15.75" customHeight="1">
      <c r="A242" s="156"/>
      <c r="B242" s="154"/>
      <c r="C242" s="155"/>
      <c r="D242" s="156"/>
      <c r="E242" s="156"/>
      <c r="F242" s="156"/>
      <c r="G242" s="143" t="str">
        <f>IF($F242="","",VLOOKUP($F242,'Bảng tổng hợp'!$C$11:$Q$20000,2,0))</f>
        <v/>
      </c>
      <c r="H242" s="144" t="str">
        <f>IF($F242="","",VLOOKUP($F242,'Bảng tổng hợp'!$C$11:$Q$20000,3,0))</f>
        <v/>
      </c>
      <c r="I242" s="145"/>
      <c r="J242" s="146">
        <f>IF(F242="",0,VLOOKUP(F242,'Bảng tổng hợp'!$P$11:$Q$397,2,0))</f>
        <v>0</v>
      </c>
      <c r="K242" s="147">
        <f t="shared" si="2"/>
        <v>0</v>
      </c>
      <c r="L242" s="148" t="str">
        <f>IF($F242="","",VLOOKUP($F242,'Bảng tổng hợp'!$C$11:$M$20000,10,0))</f>
        <v/>
      </c>
      <c r="M242" s="149" t="str">
        <f>IF($F242="","",VLOOKUP($F242,'Bảng tổng hợp'!$C$11:$M$20000,11,0))</f>
        <v/>
      </c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</row>
    <row r="243" ht="15.75" customHeight="1">
      <c r="A243" s="156"/>
      <c r="B243" s="154"/>
      <c r="C243" s="155"/>
      <c r="D243" s="156"/>
      <c r="E243" s="156"/>
      <c r="F243" s="156"/>
      <c r="G243" s="143" t="str">
        <f>IF($F243="","",VLOOKUP($F243,'Bảng tổng hợp'!$C$11:$Q$20000,2,0))</f>
        <v/>
      </c>
      <c r="H243" s="144" t="str">
        <f>IF($F243="","",VLOOKUP($F243,'Bảng tổng hợp'!$C$11:$Q$20000,3,0))</f>
        <v/>
      </c>
      <c r="I243" s="145"/>
      <c r="J243" s="146">
        <f>IF(F243="",0,VLOOKUP(F243,'Bảng tổng hợp'!$P$11:$Q$397,2,0))</f>
        <v>0</v>
      </c>
      <c r="K243" s="147">
        <f t="shared" si="2"/>
        <v>0</v>
      </c>
      <c r="L243" s="148" t="str">
        <f>IF($F243="","",VLOOKUP($F243,'Bảng tổng hợp'!$C$11:$M$20000,10,0))</f>
        <v/>
      </c>
      <c r="M243" s="149" t="str">
        <f>IF($F243="","",VLOOKUP($F243,'Bảng tổng hợp'!$C$11:$M$20000,11,0))</f>
        <v/>
      </c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</row>
    <row r="244" ht="15.75" customHeight="1">
      <c r="A244" s="156"/>
      <c r="B244" s="154"/>
      <c r="C244" s="155"/>
      <c r="D244" s="156"/>
      <c r="E244" s="156"/>
      <c r="F244" s="156"/>
      <c r="G244" s="143" t="str">
        <f>IF($F244="","",VLOOKUP($F244,'Bảng tổng hợp'!$C$11:$Q$20000,2,0))</f>
        <v/>
      </c>
      <c r="H244" s="144" t="str">
        <f>IF($F244="","",VLOOKUP($F244,'Bảng tổng hợp'!$C$11:$Q$20000,3,0))</f>
        <v/>
      </c>
      <c r="I244" s="145"/>
      <c r="J244" s="146">
        <f>IF(F244="",0,VLOOKUP(F244,'Bảng tổng hợp'!$P$11:$Q$397,2,0))</f>
        <v>0</v>
      </c>
      <c r="K244" s="147">
        <f t="shared" si="2"/>
        <v>0</v>
      </c>
      <c r="L244" s="148" t="str">
        <f>IF($F244="","",VLOOKUP($F244,'Bảng tổng hợp'!$C$11:$M$20000,10,0))</f>
        <v/>
      </c>
      <c r="M244" s="149" t="str">
        <f>IF($F244="","",VLOOKUP($F244,'Bảng tổng hợp'!$C$11:$M$20000,11,0))</f>
        <v/>
      </c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</row>
    <row r="245" ht="15.75" customHeight="1">
      <c r="A245" s="156"/>
      <c r="B245" s="154"/>
      <c r="C245" s="155"/>
      <c r="D245" s="156"/>
      <c r="E245" s="156"/>
      <c r="F245" s="156"/>
      <c r="G245" s="143" t="str">
        <f>IF($F245="","",VLOOKUP($F245,'Bảng tổng hợp'!$C$11:$Q$20000,2,0))</f>
        <v/>
      </c>
      <c r="H245" s="144" t="str">
        <f>IF($F245="","",VLOOKUP($F245,'Bảng tổng hợp'!$C$11:$Q$20000,3,0))</f>
        <v/>
      </c>
      <c r="I245" s="145"/>
      <c r="J245" s="146">
        <f>IF(F245="",0,VLOOKUP(F245,'Bảng tổng hợp'!$P$11:$Q$397,2,0))</f>
        <v>0</v>
      </c>
      <c r="K245" s="147">
        <f t="shared" si="2"/>
        <v>0</v>
      </c>
      <c r="L245" s="148" t="str">
        <f>IF($F245="","",VLOOKUP($F245,'Bảng tổng hợp'!$C$11:$M$20000,10,0))</f>
        <v/>
      </c>
      <c r="M245" s="149" t="str">
        <f>IF($F245="","",VLOOKUP($F245,'Bảng tổng hợp'!$C$11:$M$20000,11,0))</f>
        <v/>
      </c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</row>
    <row r="246" ht="15.75" customHeight="1">
      <c r="A246" s="156"/>
      <c r="B246" s="154"/>
      <c r="C246" s="155"/>
      <c r="D246" s="156"/>
      <c r="E246" s="156"/>
      <c r="F246" s="156"/>
      <c r="G246" s="143" t="str">
        <f>IF($F246="","",VLOOKUP($F246,'Bảng tổng hợp'!$C$11:$Q$20000,2,0))</f>
        <v/>
      </c>
      <c r="H246" s="144" t="str">
        <f>IF($F246="","",VLOOKUP($F246,'Bảng tổng hợp'!$C$11:$Q$20000,3,0))</f>
        <v/>
      </c>
      <c r="I246" s="145"/>
      <c r="J246" s="146">
        <f>IF(F246="",0,VLOOKUP(F246,'Bảng tổng hợp'!$P$11:$Q$397,2,0))</f>
        <v>0</v>
      </c>
      <c r="K246" s="147">
        <f t="shared" si="2"/>
        <v>0</v>
      </c>
      <c r="L246" s="148" t="str">
        <f>IF($F246="","",VLOOKUP($F246,'Bảng tổng hợp'!$C$11:$M$20000,10,0))</f>
        <v/>
      </c>
      <c r="M246" s="149" t="str">
        <f>IF($F246="","",VLOOKUP($F246,'Bảng tổng hợp'!$C$11:$M$20000,11,0))</f>
        <v/>
      </c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</row>
    <row r="247" ht="15.75" customHeight="1">
      <c r="A247" s="156"/>
      <c r="B247" s="154"/>
      <c r="C247" s="155"/>
      <c r="D247" s="156"/>
      <c r="E247" s="156"/>
      <c r="F247" s="156"/>
      <c r="G247" s="143" t="str">
        <f>IF($F247="","",VLOOKUP($F247,'Bảng tổng hợp'!$C$11:$Q$20000,2,0))</f>
        <v/>
      </c>
      <c r="H247" s="144" t="str">
        <f>IF($F247="","",VLOOKUP($F247,'Bảng tổng hợp'!$C$11:$Q$20000,3,0))</f>
        <v/>
      </c>
      <c r="I247" s="145"/>
      <c r="J247" s="146">
        <f>IF(F247="",0,VLOOKUP(F247,'Bảng tổng hợp'!$P$11:$Q$397,2,0))</f>
        <v>0</v>
      </c>
      <c r="K247" s="147">
        <f t="shared" si="2"/>
        <v>0</v>
      </c>
      <c r="L247" s="148" t="str">
        <f>IF($F247="","",VLOOKUP($F247,'Bảng tổng hợp'!$C$11:$M$20000,10,0))</f>
        <v/>
      </c>
      <c r="M247" s="149" t="str">
        <f>IF($F247="","",VLOOKUP($F247,'Bảng tổng hợp'!$C$11:$M$20000,11,0))</f>
        <v/>
      </c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</row>
    <row r="248" ht="15.75" customHeight="1">
      <c r="A248" s="156"/>
      <c r="B248" s="154"/>
      <c r="C248" s="155"/>
      <c r="D248" s="156"/>
      <c r="E248" s="156"/>
      <c r="F248" s="156"/>
      <c r="G248" s="143" t="str">
        <f>IF($F248="","",VLOOKUP($F248,'Bảng tổng hợp'!$C$11:$Q$20000,2,0))</f>
        <v/>
      </c>
      <c r="H248" s="144" t="str">
        <f>IF($F248="","",VLOOKUP($F248,'Bảng tổng hợp'!$C$11:$Q$20000,3,0))</f>
        <v/>
      </c>
      <c r="I248" s="145"/>
      <c r="J248" s="146">
        <f>IF(F248="",0,VLOOKUP(F248,'Bảng tổng hợp'!$P$11:$Q$397,2,0))</f>
        <v>0</v>
      </c>
      <c r="K248" s="147">
        <f t="shared" si="2"/>
        <v>0</v>
      </c>
      <c r="L248" s="148" t="str">
        <f>IF($F248="","",VLOOKUP($F248,'Bảng tổng hợp'!$C$11:$M$20000,10,0))</f>
        <v/>
      </c>
      <c r="M248" s="149" t="str">
        <f>IF($F248="","",VLOOKUP($F248,'Bảng tổng hợp'!$C$11:$M$20000,11,0))</f>
        <v/>
      </c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</row>
    <row r="249" ht="15.75" customHeight="1">
      <c r="A249" s="156"/>
      <c r="B249" s="154"/>
      <c r="C249" s="155"/>
      <c r="D249" s="156"/>
      <c r="E249" s="156"/>
      <c r="F249" s="156"/>
      <c r="G249" s="143" t="str">
        <f>IF($F249="","",VLOOKUP($F249,'Bảng tổng hợp'!$C$11:$Q$20000,2,0))</f>
        <v/>
      </c>
      <c r="H249" s="144" t="str">
        <f>IF($F249="","",VLOOKUP($F249,'Bảng tổng hợp'!$C$11:$Q$20000,3,0))</f>
        <v/>
      </c>
      <c r="I249" s="145"/>
      <c r="J249" s="146">
        <f>IF(F249="",0,VLOOKUP(F249,'Bảng tổng hợp'!$P$11:$Q$397,2,0))</f>
        <v>0</v>
      </c>
      <c r="K249" s="147">
        <f t="shared" si="2"/>
        <v>0</v>
      </c>
      <c r="L249" s="148" t="str">
        <f>IF($F249="","",VLOOKUP($F249,'Bảng tổng hợp'!$C$11:$M$20000,10,0))</f>
        <v/>
      </c>
      <c r="M249" s="149" t="str">
        <f>IF($F249="","",VLOOKUP($F249,'Bảng tổng hợp'!$C$11:$M$20000,11,0))</f>
        <v/>
      </c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</row>
    <row r="250" ht="15.75" customHeight="1">
      <c r="A250" s="156"/>
      <c r="B250" s="154"/>
      <c r="C250" s="155"/>
      <c r="D250" s="156"/>
      <c r="E250" s="156"/>
      <c r="F250" s="156"/>
      <c r="G250" s="143" t="str">
        <f>IF($F250="","",VLOOKUP($F250,'Bảng tổng hợp'!$C$11:$Q$20000,2,0))</f>
        <v/>
      </c>
      <c r="H250" s="144" t="str">
        <f>IF($F250="","",VLOOKUP($F250,'Bảng tổng hợp'!$C$11:$Q$20000,3,0))</f>
        <v/>
      </c>
      <c r="I250" s="145"/>
      <c r="J250" s="146">
        <f>IF(F250="",0,VLOOKUP(F250,'Bảng tổng hợp'!$P$11:$Q$397,2,0))</f>
        <v>0</v>
      </c>
      <c r="K250" s="147">
        <f t="shared" si="2"/>
        <v>0</v>
      </c>
      <c r="L250" s="148" t="str">
        <f>IF($F250="","",VLOOKUP($F250,'Bảng tổng hợp'!$C$11:$M$20000,10,0))</f>
        <v/>
      </c>
      <c r="M250" s="149" t="str">
        <f>IF($F250="","",VLOOKUP($F250,'Bảng tổng hợp'!$C$11:$M$20000,11,0))</f>
        <v/>
      </c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</row>
    <row r="251" ht="15.75" customHeight="1">
      <c r="A251" s="156"/>
      <c r="B251" s="154"/>
      <c r="C251" s="155"/>
      <c r="D251" s="156"/>
      <c r="E251" s="156"/>
      <c r="F251" s="156"/>
      <c r="G251" s="143" t="str">
        <f>IF($F251="","",VLOOKUP($F251,'Bảng tổng hợp'!$C$11:$Q$20000,2,0))</f>
        <v/>
      </c>
      <c r="H251" s="144" t="str">
        <f>IF($F251="","",VLOOKUP($F251,'Bảng tổng hợp'!$C$11:$Q$20000,3,0))</f>
        <v/>
      </c>
      <c r="I251" s="145"/>
      <c r="J251" s="146">
        <f>IF(F251="",0,VLOOKUP(F251,'Bảng tổng hợp'!$P$11:$Q$397,2,0))</f>
        <v>0</v>
      </c>
      <c r="K251" s="147">
        <f t="shared" si="2"/>
        <v>0</v>
      </c>
      <c r="L251" s="148" t="str">
        <f>IF($F251="","",VLOOKUP($F251,'Bảng tổng hợp'!$C$11:$M$20000,10,0))</f>
        <v/>
      </c>
      <c r="M251" s="149" t="str">
        <f>IF($F251="","",VLOOKUP($F251,'Bảng tổng hợp'!$C$11:$M$20000,11,0))</f>
        <v/>
      </c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</row>
    <row r="252" ht="15.75" customHeight="1">
      <c r="A252" s="156"/>
      <c r="B252" s="154"/>
      <c r="C252" s="155"/>
      <c r="D252" s="156"/>
      <c r="E252" s="156"/>
      <c r="F252" s="156"/>
      <c r="G252" s="143" t="str">
        <f>IF($F252="","",VLOOKUP($F252,'Bảng tổng hợp'!$C$11:$Q$20000,2,0))</f>
        <v/>
      </c>
      <c r="H252" s="144" t="str">
        <f>IF($F252="","",VLOOKUP($F252,'Bảng tổng hợp'!$C$11:$Q$20000,3,0))</f>
        <v/>
      </c>
      <c r="I252" s="145"/>
      <c r="J252" s="146">
        <f>IF(F252="",0,VLOOKUP(F252,'Bảng tổng hợp'!$P$11:$Q$397,2,0))</f>
        <v>0</v>
      </c>
      <c r="K252" s="147">
        <f t="shared" si="2"/>
        <v>0</v>
      </c>
      <c r="L252" s="148" t="str">
        <f>IF($F252="","",VLOOKUP($F252,'Bảng tổng hợp'!$C$11:$M$20000,10,0))</f>
        <v/>
      </c>
      <c r="M252" s="149" t="str">
        <f>IF($F252="","",VLOOKUP($F252,'Bảng tổng hợp'!$C$11:$M$20000,11,0))</f>
        <v/>
      </c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</row>
    <row r="253" ht="15.75" customHeight="1">
      <c r="A253" s="156"/>
      <c r="B253" s="154"/>
      <c r="C253" s="155"/>
      <c r="D253" s="156"/>
      <c r="E253" s="156"/>
      <c r="F253" s="156"/>
      <c r="G253" s="143" t="str">
        <f>IF($F253="","",VLOOKUP($F253,'Bảng tổng hợp'!$C$11:$Q$20000,2,0))</f>
        <v/>
      </c>
      <c r="H253" s="144" t="str">
        <f>IF($F253="","",VLOOKUP($F253,'Bảng tổng hợp'!$C$11:$Q$20000,3,0))</f>
        <v/>
      </c>
      <c r="I253" s="145"/>
      <c r="J253" s="146">
        <f>IF(F253="",0,VLOOKUP(F253,'Bảng tổng hợp'!$P$11:$Q$397,2,0))</f>
        <v>0</v>
      </c>
      <c r="K253" s="147">
        <f t="shared" si="2"/>
        <v>0</v>
      </c>
      <c r="L253" s="148" t="str">
        <f>IF($F253="","",VLOOKUP($F253,'Bảng tổng hợp'!$C$11:$M$20000,10,0))</f>
        <v/>
      </c>
      <c r="M253" s="149" t="str">
        <f>IF($F253="","",VLOOKUP($F253,'Bảng tổng hợp'!$C$11:$M$20000,11,0))</f>
        <v/>
      </c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</row>
    <row r="254" ht="15.75" customHeight="1">
      <c r="A254" s="156"/>
      <c r="B254" s="154"/>
      <c r="C254" s="155"/>
      <c r="D254" s="156"/>
      <c r="E254" s="156"/>
      <c r="F254" s="156"/>
      <c r="G254" s="143" t="str">
        <f>IF($F254="","",VLOOKUP($F254,'Bảng tổng hợp'!$C$11:$Q$20000,2,0))</f>
        <v/>
      </c>
      <c r="H254" s="144" t="str">
        <f>IF($F254="","",VLOOKUP($F254,'Bảng tổng hợp'!$C$11:$Q$20000,3,0))</f>
        <v/>
      </c>
      <c r="I254" s="145"/>
      <c r="J254" s="146">
        <f>IF(F254="",0,VLOOKUP(F254,'Bảng tổng hợp'!$P$11:$Q$397,2,0))</f>
        <v>0</v>
      </c>
      <c r="K254" s="147">
        <f t="shared" si="2"/>
        <v>0</v>
      </c>
      <c r="L254" s="148" t="str">
        <f>IF($F254="","",VLOOKUP($F254,'Bảng tổng hợp'!$C$11:$M$20000,10,0))</f>
        <v/>
      </c>
      <c r="M254" s="149" t="str">
        <f>IF($F254="","",VLOOKUP($F254,'Bảng tổng hợp'!$C$11:$M$20000,11,0))</f>
        <v/>
      </c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</row>
    <row r="255" ht="15.75" customHeight="1">
      <c r="A255" s="156"/>
      <c r="B255" s="154"/>
      <c r="C255" s="155"/>
      <c r="D255" s="156"/>
      <c r="E255" s="156"/>
      <c r="F255" s="156"/>
      <c r="G255" s="143" t="str">
        <f>IF($F255="","",VLOOKUP($F255,'Bảng tổng hợp'!$C$11:$Q$20000,2,0))</f>
        <v/>
      </c>
      <c r="H255" s="144" t="str">
        <f>IF($F255="","",VLOOKUP($F255,'Bảng tổng hợp'!$C$11:$Q$20000,3,0))</f>
        <v/>
      </c>
      <c r="I255" s="145"/>
      <c r="J255" s="146">
        <f>IF(F255="",0,VLOOKUP(F255,'Bảng tổng hợp'!$P$11:$Q$397,2,0))</f>
        <v>0</v>
      </c>
      <c r="K255" s="147">
        <f t="shared" si="2"/>
        <v>0</v>
      </c>
      <c r="L255" s="148" t="str">
        <f>IF($F255="","",VLOOKUP($F255,'Bảng tổng hợp'!$C$11:$M$20000,10,0))</f>
        <v/>
      </c>
      <c r="M255" s="149" t="str">
        <f>IF($F255="","",VLOOKUP($F255,'Bảng tổng hợp'!$C$11:$M$20000,11,0))</f>
        <v/>
      </c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</row>
    <row r="256" ht="15.75" customHeight="1">
      <c r="A256" s="156"/>
      <c r="B256" s="154"/>
      <c r="C256" s="155"/>
      <c r="D256" s="156"/>
      <c r="E256" s="156"/>
      <c r="F256" s="156"/>
      <c r="G256" s="143" t="str">
        <f>IF($F256="","",VLOOKUP($F256,'Bảng tổng hợp'!$C$11:$Q$20000,2,0))</f>
        <v/>
      </c>
      <c r="H256" s="144" t="str">
        <f>IF($F256="","",VLOOKUP($F256,'Bảng tổng hợp'!$C$11:$Q$20000,3,0))</f>
        <v/>
      </c>
      <c r="I256" s="145"/>
      <c r="J256" s="146">
        <f>IF(F256="",0,VLOOKUP(F256,'Bảng tổng hợp'!$P$11:$Q$397,2,0))</f>
        <v>0</v>
      </c>
      <c r="K256" s="147">
        <f t="shared" si="2"/>
        <v>0</v>
      </c>
      <c r="L256" s="148" t="str">
        <f>IF($F256="","",VLOOKUP($F256,'Bảng tổng hợp'!$C$11:$M$20000,10,0))</f>
        <v/>
      </c>
      <c r="M256" s="149" t="str">
        <f>IF($F256="","",VLOOKUP($F256,'Bảng tổng hợp'!$C$11:$M$20000,11,0))</f>
        <v/>
      </c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</row>
    <row r="257" ht="15.75" customHeight="1">
      <c r="A257" s="156"/>
      <c r="B257" s="154"/>
      <c r="C257" s="155"/>
      <c r="D257" s="156"/>
      <c r="E257" s="156"/>
      <c r="F257" s="156"/>
      <c r="G257" s="143" t="str">
        <f>IF($F257="","",VLOOKUP($F257,'Bảng tổng hợp'!$C$11:$Q$20000,2,0))</f>
        <v/>
      </c>
      <c r="H257" s="144" t="str">
        <f>IF($F257="","",VLOOKUP($F257,'Bảng tổng hợp'!$C$11:$Q$20000,3,0))</f>
        <v/>
      </c>
      <c r="I257" s="145"/>
      <c r="J257" s="146">
        <f>IF(F257="",0,VLOOKUP(F257,'Bảng tổng hợp'!$P$11:$Q$397,2,0))</f>
        <v>0</v>
      </c>
      <c r="K257" s="147">
        <f t="shared" si="2"/>
        <v>0</v>
      </c>
      <c r="L257" s="148" t="str">
        <f>IF($F257="","",VLOOKUP($F257,'Bảng tổng hợp'!$C$11:$M$20000,10,0))</f>
        <v/>
      </c>
      <c r="M257" s="149" t="str">
        <f>IF($F257="","",VLOOKUP($F257,'Bảng tổng hợp'!$C$11:$M$20000,11,0))</f>
        <v/>
      </c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</row>
    <row r="258" ht="15.75" customHeight="1">
      <c r="A258" s="156"/>
      <c r="B258" s="154"/>
      <c r="C258" s="155"/>
      <c r="D258" s="156"/>
      <c r="E258" s="156"/>
      <c r="F258" s="156"/>
      <c r="G258" s="143" t="str">
        <f>IF($F258="","",VLOOKUP($F258,'Bảng tổng hợp'!$C$11:$Q$20000,2,0))</f>
        <v/>
      </c>
      <c r="H258" s="144" t="str">
        <f>IF($F258="","",VLOOKUP($F258,'Bảng tổng hợp'!$C$11:$Q$20000,3,0))</f>
        <v/>
      </c>
      <c r="I258" s="145"/>
      <c r="J258" s="146">
        <f>IF(F258="",0,VLOOKUP(F258,'Bảng tổng hợp'!$P$11:$Q$397,2,0))</f>
        <v>0</v>
      </c>
      <c r="K258" s="147">
        <f t="shared" si="2"/>
        <v>0</v>
      </c>
      <c r="L258" s="148" t="str">
        <f>IF($F258="","",VLOOKUP($F258,'Bảng tổng hợp'!$C$11:$M$20000,10,0))</f>
        <v/>
      </c>
      <c r="M258" s="149" t="str">
        <f>IF($F258="","",VLOOKUP($F258,'Bảng tổng hợp'!$C$11:$M$20000,11,0))</f>
        <v/>
      </c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</row>
    <row r="259" ht="15.75" customHeight="1">
      <c r="A259" s="156"/>
      <c r="B259" s="154"/>
      <c r="C259" s="155"/>
      <c r="D259" s="156"/>
      <c r="E259" s="156"/>
      <c r="F259" s="156"/>
      <c r="G259" s="143" t="str">
        <f>IF($F259="","",VLOOKUP($F259,'Bảng tổng hợp'!$C$11:$Q$20000,2,0))</f>
        <v/>
      </c>
      <c r="H259" s="144" t="str">
        <f>IF($F259="","",VLOOKUP($F259,'Bảng tổng hợp'!$C$11:$Q$20000,3,0))</f>
        <v/>
      </c>
      <c r="I259" s="145"/>
      <c r="J259" s="146">
        <f>IF(F259="",0,VLOOKUP(F259,'Bảng tổng hợp'!$P$11:$Q$397,2,0))</f>
        <v>0</v>
      </c>
      <c r="K259" s="147">
        <f t="shared" si="2"/>
        <v>0</v>
      </c>
      <c r="L259" s="148" t="str">
        <f>IF($F259="","",VLOOKUP($F259,'Bảng tổng hợp'!$C$11:$M$20000,10,0))</f>
        <v/>
      </c>
      <c r="M259" s="149" t="str">
        <f>IF($F259="","",VLOOKUP($F259,'Bảng tổng hợp'!$C$11:$M$20000,11,0))</f>
        <v/>
      </c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</row>
    <row r="260" ht="15.75" customHeight="1">
      <c r="A260" s="156"/>
      <c r="B260" s="154"/>
      <c r="C260" s="155"/>
      <c r="D260" s="156"/>
      <c r="E260" s="156"/>
      <c r="F260" s="156"/>
      <c r="G260" s="143" t="str">
        <f>IF($F260="","",VLOOKUP($F260,'Bảng tổng hợp'!$C$11:$Q$20000,2,0))</f>
        <v/>
      </c>
      <c r="H260" s="144" t="str">
        <f>IF($F260="","",VLOOKUP($F260,'Bảng tổng hợp'!$C$11:$Q$20000,3,0))</f>
        <v/>
      </c>
      <c r="I260" s="145"/>
      <c r="J260" s="146">
        <f>IF(F260="",0,VLOOKUP(F260,'Bảng tổng hợp'!$P$11:$Q$397,2,0))</f>
        <v>0</v>
      </c>
      <c r="K260" s="147">
        <f t="shared" si="2"/>
        <v>0</v>
      </c>
      <c r="L260" s="148" t="str">
        <f>IF($F260="","",VLOOKUP($F260,'Bảng tổng hợp'!$C$11:$M$20000,10,0))</f>
        <v/>
      </c>
      <c r="M260" s="149" t="str">
        <f>IF($F260="","",VLOOKUP($F260,'Bảng tổng hợp'!$C$11:$M$20000,11,0))</f>
        <v/>
      </c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</row>
    <row r="261" ht="15.75" customHeight="1">
      <c r="A261" s="156"/>
      <c r="B261" s="154"/>
      <c r="C261" s="155"/>
      <c r="D261" s="156"/>
      <c r="E261" s="156"/>
      <c r="F261" s="156"/>
      <c r="G261" s="143" t="str">
        <f>IF($F261="","",VLOOKUP($F261,'Bảng tổng hợp'!$C$11:$Q$20000,2,0))</f>
        <v/>
      </c>
      <c r="H261" s="144" t="str">
        <f>IF($F261="","",VLOOKUP($F261,'Bảng tổng hợp'!$C$11:$Q$20000,3,0))</f>
        <v/>
      </c>
      <c r="I261" s="145"/>
      <c r="J261" s="146">
        <f>IF(F261="",0,VLOOKUP(F261,'Bảng tổng hợp'!$P$11:$Q$397,2,0))</f>
        <v>0</v>
      </c>
      <c r="K261" s="147">
        <f t="shared" si="2"/>
        <v>0</v>
      </c>
      <c r="L261" s="148" t="str">
        <f>IF($F261="","",VLOOKUP($F261,'Bảng tổng hợp'!$C$11:$M$20000,10,0))</f>
        <v/>
      </c>
      <c r="M261" s="149" t="str">
        <f>IF($F261="","",VLOOKUP($F261,'Bảng tổng hợp'!$C$11:$M$20000,11,0))</f>
        <v/>
      </c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</row>
    <row r="262" ht="15.75" customHeight="1">
      <c r="A262" s="156"/>
      <c r="B262" s="154"/>
      <c r="C262" s="155"/>
      <c r="D262" s="156"/>
      <c r="E262" s="156"/>
      <c r="F262" s="156"/>
      <c r="G262" s="143" t="str">
        <f>IF($F262="","",VLOOKUP($F262,'Bảng tổng hợp'!$C$11:$Q$20000,2,0))</f>
        <v/>
      </c>
      <c r="H262" s="144" t="str">
        <f>IF($F262="","",VLOOKUP($F262,'Bảng tổng hợp'!$C$11:$Q$20000,3,0))</f>
        <v/>
      </c>
      <c r="I262" s="145"/>
      <c r="J262" s="146">
        <f>IF(F262="",0,VLOOKUP(F262,'Bảng tổng hợp'!$P$11:$Q$397,2,0))</f>
        <v>0</v>
      </c>
      <c r="K262" s="147">
        <f t="shared" si="2"/>
        <v>0</v>
      </c>
      <c r="L262" s="148" t="str">
        <f>IF($F262="","",VLOOKUP($F262,'Bảng tổng hợp'!$C$11:$M$20000,10,0))</f>
        <v/>
      </c>
      <c r="M262" s="149" t="str">
        <f>IF($F262="","",VLOOKUP($F262,'Bảng tổng hợp'!$C$11:$M$20000,11,0))</f>
        <v/>
      </c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</row>
    <row r="263" ht="15.75" customHeight="1">
      <c r="A263" s="156"/>
      <c r="B263" s="154"/>
      <c r="C263" s="155"/>
      <c r="D263" s="156"/>
      <c r="E263" s="156"/>
      <c r="F263" s="156"/>
      <c r="G263" s="143" t="str">
        <f>IF($F263="","",VLOOKUP($F263,'Bảng tổng hợp'!$C$11:$Q$20000,2,0))</f>
        <v/>
      </c>
      <c r="H263" s="144" t="str">
        <f>IF($F263="","",VLOOKUP($F263,'Bảng tổng hợp'!$C$11:$Q$20000,3,0))</f>
        <v/>
      </c>
      <c r="I263" s="145"/>
      <c r="J263" s="146">
        <f>IF(F263="",0,VLOOKUP(F263,'Bảng tổng hợp'!$P$11:$Q$397,2,0))</f>
        <v>0</v>
      </c>
      <c r="K263" s="147">
        <f t="shared" si="2"/>
        <v>0</v>
      </c>
      <c r="L263" s="148" t="str">
        <f>IF($F263="","",VLOOKUP($F263,'Bảng tổng hợp'!$C$11:$M$20000,10,0))</f>
        <v/>
      </c>
      <c r="M263" s="149" t="str">
        <f>IF($F263="","",VLOOKUP($F263,'Bảng tổng hợp'!$C$11:$M$20000,11,0))</f>
        <v/>
      </c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</row>
    <row r="264" ht="15.75" customHeight="1">
      <c r="A264" s="156"/>
      <c r="B264" s="154"/>
      <c r="C264" s="155"/>
      <c r="D264" s="156"/>
      <c r="E264" s="156"/>
      <c r="F264" s="156"/>
      <c r="G264" s="143" t="str">
        <f>IF($F264="","",VLOOKUP($F264,'Bảng tổng hợp'!$C$11:$Q$20000,2,0))</f>
        <v/>
      </c>
      <c r="H264" s="144" t="str">
        <f>IF($F264="","",VLOOKUP($F264,'Bảng tổng hợp'!$C$11:$Q$20000,3,0))</f>
        <v/>
      </c>
      <c r="I264" s="145"/>
      <c r="J264" s="146">
        <f>IF(F264="",0,VLOOKUP(F264,'Bảng tổng hợp'!$P$11:$Q$397,2,0))</f>
        <v>0</v>
      </c>
      <c r="K264" s="147">
        <f t="shared" si="2"/>
        <v>0</v>
      </c>
      <c r="L264" s="148" t="str">
        <f>IF($F264="","",VLOOKUP($F264,'Bảng tổng hợp'!$C$11:$M$20000,10,0))</f>
        <v/>
      </c>
      <c r="M264" s="149" t="str">
        <f>IF($F264="","",VLOOKUP($F264,'Bảng tổng hợp'!$C$11:$M$20000,11,0))</f>
        <v/>
      </c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</row>
    <row r="265" ht="15.75" customHeight="1">
      <c r="A265" s="156"/>
      <c r="B265" s="154"/>
      <c r="C265" s="155"/>
      <c r="D265" s="156"/>
      <c r="E265" s="156"/>
      <c r="F265" s="156"/>
      <c r="G265" s="143" t="str">
        <f>IF($F265="","",VLOOKUP($F265,'Bảng tổng hợp'!$C$11:$Q$20000,2,0))</f>
        <v/>
      </c>
      <c r="H265" s="144" t="str">
        <f>IF($F265="","",VLOOKUP($F265,'Bảng tổng hợp'!$C$11:$Q$20000,3,0))</f>
        <v/>
      </c>
      <c r="I265" s="145"/>
      <c r="J265" s="146">
        <f>IF(F265="",0,VLOOKUP(F265,'Bảng tổng hợp'!$P$11:$Q$397,2,0))</f>
        <v>0</v>
      </c>
      <c r="K265" s="147">
        <f t="shared" si="2"/>
        <v>0</v>
      </c>
      <c r="L265" s="148" t="str">
        <f>IF($F265="","",VLOOKUP($F265,'Bảng tổng hợp'!$C$11:$M$20000,10,0))</f>
        <v/>
      </c>
      <c r="M265" s="149" t="str">
        <f>IF($F265="","",VLOOKUP($F265,'Bảng tổng hợp'!$C$11:$M$20000,11,0))</f>
        <v/>
      </c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</row>
    <row r="266" ht="15.75" customHeight="1">
      <c r="A266" s="156"/>
      <c r="B266" s="154"/>
      <c r="C266" s="155"/>
      <c r="D266" s="156"/>
      <c r="E266" s="156"/>
      <c r="F266" s="156"/>
      <c r="G266" s="143" t="str">
        <f>IF($F266="","",VLOOKUP($F266,'Bảng tổng hợp'!$C$11:$Q$20000,2,0))</f>
        <v/>
      </c>
      <c r="H266" s="144" t="str">
        <f>IF($F266="","",VLOOKUP($F266,'Bảng tổng hợp'!$C$11:$Q$20000,3,0))</f>
        <v/>
      </c>
      <c r="I266" s="145"/>
      <c r="J266" s="146">
        <f>IF(F266="",0,VLOOKUP(F266,'Bảng tổng hợp'!$P$11:$Q$397,2,0))</f>
        <v>0</v>
      </c>
      <c r="K266" s="147">
        <f t="shared" si="2"/>
        <v>0</v>
      </c>
      <c r="L266" s="148" t="str">
        <f>IF($F266="","",VLOOKUP($F266,'Bảng tổng hợp'!$C$11:$M$20000,10,0))</f>
        <v/>
      </c>
      <c r="M266" s="149" t="str">
        <f>IF($F266="","",VLOOKUP($F266,'Bảng tổng hợp'!$C$11:$M$20000,11,0))</f>
        <v/>
      </c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</row>
    <row r="267" ht="15.75" customHeight="1">
      <c r="A267" s="156"/>
      <c r="B267" s="154"/>
      <c r="C267" s="155"/>
      <c r="D267" s="156"/>
      <c r="E267" s="156"/>
      <c r="F267" s="156"/>
      <c r="G267" s="143" t="str">
        <f>IF($F267="","",VLOOKUP($F267,'Bảng tổng hợp'!$C$11:$Q$20000,2,0))</f>
        <v/>
      </c>
      <c r="H267" s="144" t="str">
        <f>IF($F267="","",VLOOKUP($F267,'Bảng tổng hợp'!$C$11:$Q$20000,3,0))</f>
        <v/>
      </c>
      <c r="I267" s="145"/>
      <c r="J267" s="146">
        <f>IF(F267="",0,VLOOKUP(F267,'Bảng tổng hợp'!$P$11:$Q$397,2,0))</f>
        <v>0</v>
      </c>
      <c r="K267" s="147">
        <f t="shared" si="2"/>
        <v>0</v>
      </c>
      <c r="L267" s="148" t="str">
        <f>IF($F267="","",VLOOKUP($F267,'Bảng tổng hợp'!$C$11:$M$20000,10,0))</f>
        <v/>
      </c>
      <c r="M267" s="149" t="str">
        <f>IF($F267="","",VLOOKUP($F267,'Bảng tổng hợp'!$C$11:$M$20000,11,0))</f>
        <v/>
      </c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</row>
    <row r="268" ht="15.75" customHeight="1">
      <c r="A268" s="156"/>
      <c r="B268" s="154"/>
      <c r="C268" s="155"/>
      <c r="D268" s="156"/>
      <c r="E268" s="156"/>
      <c r="F268" s="156"/>
      <c r="G268" s="143" t="str">
        <f>IF($F268="","",VLOOKUP($F268,'Bảng tổng hợp'!$C$11:$Q$20000,2,0))</f>
        <v/>
      </c>
      <c r="H268" s="144" t="str">
        <f>IF($F268="","",VLOOKUP($F268,'Bảng tổng hợp'!$C$11:$Q$20000,3,0))</f>
        <v/>
      </c>
      <c r="I268" s="145"/>
      <c r="J268" s="146">
        <f>IF(F268="",0,VLOOKUP(F268,'Bảng tổng hợp'!$P$11:$Q$397,2,0))</f>
        <v>0</v>
      </c>
      <c r="K268" s="147">
        <f t="shared" si="2"/>
        <v>0</v>
      </c>
      <c r="L268" s="148" t="str">
        <f>IF($F268="","",VLOOKUP($F268,'Bảng tổng hợp'!$C$11:$M$20000,10,0))</f>
        <v/>
      </c>
      <c r="M268" s="149" t="str">
        <f>IF($F268="","",VLOOKUP($F268,'Bảng tổng hợp'!$C$11:$M$20000,11,0))</f>
        <v/>
      </c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</row>
    <row r="269" ht="15.75" customHeight="1">
      <c r="A269" s="156"/>
      <c r="B269" s="154"/>
      <c r="C269" s="155"/>
      <c r="D269" s="156"/>
      <c r="E269" s="156"/>
      <c r="F269" s="156"/>
      <c r="G269" s="143" t="str">
        <f>IF($F269="","",VLOOKUP($F269,'Bảng tổng hợp'!$C$11:$Q$20000,2,0))</f>
        <v/>
      </c>
      <c r="H269" s="144" t="str">
        <f>IF($F269="","",VLOOKUP($F269,'Bảng tổng hợp'!$C$11:$Q$20000,3,0))</f>
        <v/>
      </c>
      <c r="I269" s="145"/>
      <c r="J269" s="146">
        <f>IF(F269="",0,VLOOKUP(F269,'Bảng tổng hợp'!$P$11:$Q$397,2,0))</f>
        <v>0</v>
      </c>
      <c r="K269" s="147">
        <f t="shared" si="2"/>
        <v>0</v>
      </c>
      <c r="L269" s="148" t="str">
        <f>IF($F269="","",VLOOKUP($F269,'Bảng tổng hợp'!$C$11:$M$20000,10,0))</f>
        <v/>
      </c>
      <c r="M269" s="149" t="str">
        <f>IF($F269="","",VLOOKUP($F269,'Bảng tổng hợp'!$C$11:$M$20000,11,0))</f>
        <v/>
      </c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</row>
    <row r="270" ht="15.75" customHeight="1">
      <c r="A270" s="156"/>
      <c r="B270" s="154"/>
      <c r="C270" s="155"/>
      <c r="D270" s="156"/>
      <c r="E270" s="156"/>
      <c r="F270" s="156"/>
      <c r="G270" s="143" t="str">
        <f>IF($F270="","",VLOOKUP($F270,'Bảng tổng hợp'!$C$11:$Q$20000,2,0))</f>
        <v/>
      </c>
      <c r="H270" s="144" t="str">
        <f>IF($F270="","",VLOOKUP($F270,'Bảng tổng hợp'!$C$11:$Q$20000,3,0))</f>
        <v/>
      </c>
      <c r="I270" s="145"/>
      <c r="J270" s="146">
        <f>IF(F270="",0,VLOOKUP(F270,'Bảng tổng hợp'!$P$11:$Q$397,2,0))</f>
        <v>0</v>
      </c>
      <c r="K270" s="147">
        <f t="shared" si="2"/>
        <v>0</v>
      </c>
      <c r="L270" s="148" t="str">
        <f>IF($F270="","",VLOOKUP($F270,'Bảng tổng hợp'!$C$11:$M$20000,10,0))</f>
        <v/>
      </c>
      <c r="M270" s="149" t="str">
        <f>IF($F270="","",VLOOKUP($F270,'Bảng tổng hợp'!$C$11:$M$20000,11,0))</f>
        <v/>
      </c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</row>
    <row r="271" ht="15.75" customHeight="1">
      <c r="A271" s="156"/>
      <c r="B271" s="154"/>
      <c r="C271" s="155"/>
      <c r="D271" s="156"/>
      <c r="E271" s="156"/>
      <c r="F271" s="156"/>
      <c r="G271" s="143" t="str">
        <f>IF($F271="","",VLOOKUP($F271,'Bảng tổng hợp'!$C$11:$Q$20000,2,0))</f>
        <v/>
      </c>
      <c r="H271" s="144" t="str">
        <f>IF($F271="","",VLOOKUP($F271,'Bảng tổng hợp'!$C$11:$Q$20000,3,0))</f>
        <v/>
      </c>
      <c r="I271" s="145"/>
      <c r="J271" s="146">
        <f>IF(F271="",0,VLOOKUP(F271,'Bảng tổng hợp'!$P$11:$Q$397,2,0))</f>
        <v>0</v>
      </c>
      <c r="K271" s="147">
        <f t="shared" si="2"/>
        <v>0</v>
      </c>
      <c r="L271" s="148" t="str">
        <f>IF($F271="","",VLOOKUP($F271,'Bảng tổng hợp'!$C$11:$M$20000,10,0))</f>
        <v/>
      </c>
      <c r="M271" s="149" t="str">
        <f>IF($F271="","",VLOOKUP($F271,'Bảng tổng hợp'!$C$11:$M$20000,11,0))</f>
        <v/>
      </c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</row>
    <row r="272" ht="15.75" customHeight="1">
      <c r="A272" s="156"/>
      <c r="B272" s="154"/>
      <c r="C272" s="155"/>
      <c r="D272" s="156"/>
      <c r="E272" s="156"/>
      <c r="F272" s="156"/>
      <c r="G272" s="143" t="str">
        <f>IF($F272="","",VLOOKUP($F272,'Bảng tổng hợp'!$C$11:$Q$20000,2,0))</f>
        <v/>
      </c>
      <c r="H272" s="144" t="str">
        <f>IF($F272="","",VLOOKUP($F272,'Bảng tổng hợp'!$C$11:$Q$20000,3,0))</f>
        <v/>
      </c>
      <c r="I272" s="145"/>
      <c r="J272" s="146">
        <f>IF(F272="",0,VLOOKUP(F272,'Bảng tổng hợp'!$P$11:$Q$397,2,0))</f>
        <v>0</v>
      </c>
      <c r="K272" s="147">
        <f t="shared" si="2"/>
        <v>0</v>
      </c>
      <c r="L272" s="148" t="str">
        <f>IF($F272="","",VLOOKUP($F272,'Bảng tổng hợp'!$C$11:$M$20000,10,0))</f>
        <v/>
      </c>
      <c r="M272" s="149" t="str">
        <f>IF($F272="","",VLOOKUP($F272,'Bảng tổng hợp'!$C$11:$M$20000,11,0))</f>
        <v/>
      </c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</row>
    <row r="273" ht="15.75" customHeight="1">
      <c r="A273" s="156"/>
      <c r="B273" s="154"/>
      <c r="C273" s="155"/>
      <c r="D273" s="156"/>
      <c r="E273" s="156"/>
      <c r="F273" s="156"/>
      <c r="G273" s="143" t="str">
        <f>IF($F273="","",VLOOKUP($F273,'Bảng tổng hợp'!$C$11:$Q$20000,2,0))</f>
        <v/>
      </c>
      <c r="H273" s="144" t="str">
        <f>IF($F273="","",VLOOKUP($F273,'Bảng tổng hợp'!$C$11:$Q$20000,3,0))</f>
        <v/>
      </c>
      <c r="I273" s="145"/>
      <c r="J273" s="146">
        <f>IF(F273="",0,VLOOKUP(F273,'Bảng tổng hợp'!$P$11:$Q$397,2,0))</f>
        <v>0</v>
      </c>
      <c r="K273" s="147">
        <f t="shared" si="2"/>
        <v>0</v>
      </c>
      <c r="L273" s="148" t="str">
        <f>IF($F273="","",VLOOKUP($F273,'Bảng tổng hợp'!$C$11:$M$20000,10,0))</f>
        <v/>
      </c>
      <c r="M273" s="149" t="str">
        <f>IF($F273="","",VLOOKUP($F273,'Bảng tổng hợp'!$C$11:$M$20000,11,0))</f>
        <v/>
      </c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</row>
    <row r="274" ht="15.75" customHeight="1">
      <c r="A274" s="156"/>
      <c r="B274" s="154"/>
      <c r="C274" s="155"/>
      <c r="D274" s="156"/>
      <c r="E274" s="156"/>
      <c r="F274" s="156"/>
      <c r="G274" s="143" t="str">
        <f>IF($F274="","",VLOOKUP($F274,'Bảng tổng hợp'!$C$11:$Q$20000,2,0))</f>
        <v/>
      </c>
      <c r="H274" s="144" t="str">
        <f>IF($F274="","",VLOOKUP($F274,'Bảng tổng hợp'!$C$11:$Q$20000,3,0))</f>
        <v/>
      </c>
      <c r="I274" s="145"/>
      <c r="J274" s="146">
        <f>IF(F274="",0,VLOOKUP(F274,'Bảng tổng hợp'!$P$11:$Q$397,2,0))</f>
        <v>0</v>
      </c>
      <c r="K274" s="147">
        <f t="shared" si="2"/>
        <v>0</v>
      </c>
      <c r="L274" s="148" t="str">
        <f>IF($F274="","",VLOOKUP($F274,'Bảng tổng hợp'!$C$11:$M$20000,10,0))</f>
        <v/>
      </c>
      <c r="M274" s="149" t="str">
        <f>IF($F274="","",VLOOKUP($F274,'Bảng tổng hợp'!$C$11:$M$20000,11,0))</f>
        <v/>
      </c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</row>
    <row r="275" ht="15.75" customHeight="1">
      <c r="A275" s="156"/>
      <c r="B275" s="154"/>
      <c r="C275" s="155"/>
      <c r="D275" s="156"/>
      <c r="E275" s="156"/>
      <c r="F275" s="156"/>
      <c r="G275" s="143" t="str">
        <f>IF($F275="","",VLOOKUP($F275,'Bảng tổng hợp'!$C$11:$Q$20000,2,0))</f>
        <v/>
      </c>
      <c r="H275" s="144" t="str">
        <f>IF($F275="","",VLOOKUP($F275,'Bảng tổng hợp'!$C$11:$Q$20000,3,0))</f>
        <v/>
      </c>
      <c r="I275" s="145"/>
      <c r="J275" s="146">
        <f>IF(F275="",0,VLOOKUP(F275,'Bảng tổng hợp'!$P$11:$Q$397,2,0))</f>
        <v>0</v>
      </c>
      <c r="K275" s="147">
        <f t="shared" si="2"/>
        <v>0</v>
      </c>
      <c r="L275" s="148" t="str">
        <f>IF($F275="","",VLOOKUP($F275,'Bảng tổng hợp'!$C$11:$M$20000,10,0))</f>
        <v/>
      </c>
      <c r="M275" s="149" t="str">
        <f>IF($F275="","",VLOOKUP($F275,'Bảng tổng hợp'!$C$11:$M$20000,11,0))</f>
        <v/>
      </c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</row>
    <row r="276" ht="15.75" customHeight="1">
      <c r="A276" s="156"/>
      <c r="B276" s="154"/>
      <c r="C276" s="155"/>
      <c r="D276" s="156"/>
      <c r="E276" s="156"/>
      <c r="F276" s="156"/>
      <c r="G276" s="143" t="str">
        <f>IF($F276="","",VLOOKUP($F276,'Bảng tổng hợp'!$C$11:$Q$20000,2,0))</f>
        <v/>
      </c>
      <c r="H276" s="144" t="str">
        <f>IF($F276="","",VLOOKUP($F276,'Bảng tổng hợp'!$C$11:$Q$20000,3,0))</f>
        <v/>
      </c>
      <c r="I276" s="145"/>
      <c r="J276" s="146">
        <f>IF(F276="",0,VLOOKUP(F276,'Bảng tổng hợp'!$P$11:$Q$397,2,0))</f>
        <v>0</v>
      </c>
      <c r="K276" s="147">
        <f t="shared" si="2"/>
        <v>0</v>
      </c>
      <c r="L276" s="148" t="str">
        <f>IF($F276="","",VLOOKUP($F276,'Bảng tổng hợp'!$C$11:$M$20000,10,0))</f>
        <v/>
      </c>
      <c r="M276" s="149" t="str">
        <f>IF($F276="","",VLOOKUP($F276,'Bảng tổng hợp'!$C$11:$M$20000,11,0))</f>
        <v/>
      </c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</row>
    <row r="277" ht="15.75" customHeight="1">
      <c r="A277" s="156"/>
      <c r="B277" s="154"/>
      <c r="C277" s="155"/>
      <c r="D277" s="156"/>
      <c r="E277" s="156"/>
      <c r="F277" s="156"/>
      <c r="G277" s="143" t="str">
        <f>IF($F277="","",VLOOKUP($F277,'Bảng tổng hợp'!$C$11:$Q$20000,2,0))</f>
        <v/>
      </c>
      <c r="H277" s="144" t="str">
        <f>IF($F277="","",VLOOKUP($F277,'Bảng tổng hợp'!$C$11:$Q$20000,3,0))</f>
        <v/>
      </c>
      <c r="I277" s="145"/>
      <c r="J277" s="146">
        <f>IF(F277="",0,VLOOKUP(F277,'Bảng tổng hợp'!$P$11:$Q$397,2,0))</f>
        <v>0</v>
      </c>
      <c r="K277" s="147">
        <f t="shared" si="2"/>
        <v>0</v>
      </c>
      <c r="L277" s="148" t="str">
        <f>IF($F277="","",VLOOKUP($F277,'Bảng tổng hợp'!$C$11:$M$20000,10,0))</f>
        <v/>
      </c>
      <c r="M277" s="149" t="str">
        <f>IF($F277="","",VLOOKUP($F277,'Bảng tổng hợp'!$C$11:$M$20000,11,0))</f>
        <v/>
      </c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</row>
    <row r="278" ht="15.75" customHeight="1">
      <c r="A278" s="156"/>
      <c r="B278" s="154"/>
      <c r="C278" s="155"/>
      <c r="D278" s="156"/>
      <c r="E278" s="156"/>
      <c r="F278" s="156"/>
      <c r="G278" s="143" t="str">
        <f>IF($F278="","",VLOOKUP($F278,'Bảng tổng hợp'!$C$11:$Q$20000,2,0))</f>
        <v/>
      </c>
      <c r="H278" s="144" t="str">
        <f>IF($F278="","",VLOOKUP($F278,'Bảng tổng hợp'!$C$11:$Q$20000,3,0))</f>
        <v/>
      </c>
      <c r="I278" s="145"/>
      <c r="J278" s="146">
        <f>IF(F278="",0,VLOOKUP(F278,'Bảng tổng hợp'!$P$11:$Q$397,2,0))</f>
        <v>0</v>
      </c>
      <c r="K278" s="147">
        <f t="shared" si="2"/>
        <v>0</v>
      </c>
      <c r="L278" s="148" t="str">
        <f>IF($F278="","",VLOOKUP($F278,'Bảng tổng hợp'!$C$11:$M$20000,10,0))</f>
        <v/>
      </c>
      <c r="M278" s="149" t="str">
        <f>IF($F278="","",VLOOKUP($F278,'Bảng tổng hợp'!$C$11:$M$20000,11,0))</f>
        <v/>
      </c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</row>
    <row r="279" ht="15.75" customHeight="1">
      <c r="A279" s="156"/>
      <c r="B279" s="154"/>
      <c r="C279" s="155"/>
      <c r="D279" s="156"/>
      <c r="E279" s="156"/>
      <c r="F279" s="156"/>
      <c r="G279" s="143" t="str">
        <f>IF($F279="","",VLOOKUP($F279,'Bảng tổng hợp'!$C$11:$Q$20000,2,0))</f>
        <v/>
      </c>
      <c r="H279" s="144" t="str">
        <f>IF($F279="","",VLOOKUP($F279,'Bảng tổng hợp'!$C$11:$Q$20000,3,0))</f>
        <v/>
      </c>
      <c r="I279" s="145"/>
      <c r="J279" s="146">
        <f>IF(F279="",0,VLOOKUP(F279,'Bảng tổng hợp'!$P$11:$Q$397,2,0))</f>
        <v>0</v>
      </c>
      <c r="K279" s="147">
        <f t="shared" si="2"/>
        <v>0</v>
      </c>
      <c r="L279" s="148" t="str">
        <f>IF($F279="","",VLOOKUP($F279,'Bảng tổng hợp'!$C$11:$M$20000,10,0))</f>
        <v/>
      </c>
      <c r="M279" s="149" t="str">
        <f>IF($F279="","",VLOOKUP($F279,'Bảng tổng hợp'!$C$11:$M$20000,11,0))</f>
        <v/>
      </c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</row>
    <row r="280" ht="15.75" customHeight="1">
      <c r="A280" s="156"/>
      <c r="B280" s="154"/>
      <c r="C280" s="155"/>
      <c r="D280" s="156"/>
      <c r="E280" s="156"/>
      <c r="F280" s="156"/>
      <c r="G280" s="143" t="str">
        <f>IF($F280="","",VLOOKUP($F280,'Bảng tổng hợp'!$C$11:$Q$20000,2,0))</f>
        <v/>
      </c>
      <c r="H280" s="144" t="str">
        <f>IF($F280="","",VLOOKUP($F280,'Bảng tổng hợp'!$C$11:$Q$20000,3,0))</f>
        <v/>
      </c>
      <c r="I280" s="145"/>
      <c r="J280" s="146">
        <f>IF(F280="",0,VLOOKUP(F280,'Bảng tổng hợp'!$P$11:$Q$397,2,0))</f>
        <v>0</v>
      </c>
      <c r="K280" s="147">
        <f t="shared" si="2"/>
        <v>0</v>
      </c>
      <c r="L280" s="148" t="str">
        <f>IF($F280="","",VLOOKUP($F280,'Bảng tổng hợp'!$C$11:$M$20000,10,0))</f>
        <v/>
      </c>
      <c r="M280" s="149" t="str">
        <f>IF($F280="","",VLOOKUP($F280,'Bảng tổng hợp'!$C$11:$M$20000,11,0))</f>
        <v/>
      </c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</row>
    <row r="281" ht="15.75" customHeight="1">
      <c r="A281" s="156"/>
      <c r="B281" s="154"/>
      <c r="C281" s="155"/>
      <c r="D281" s="156"/>
      <c r="E281" s="156"/>
      <c r="F281" s="156"/>
      <c r="G281" s="143" t="str">
        <f>IF($F281="","",VLOOKUP($F281,'Bảng tổng hợp'!$C$11:$Q$20000,2,0))</f>
        <v/>
      </c>
      <c r="H281" s="144" t="str">
        <f>IF($F281="","",VLOOKUP($F281,'Bảng tổng hợp'!$C$11:$Q$20000,3,0))</f>
        <v/>
      </c>
      <c r="I281" s="145"/>
      <c r="J281" s="146">
        <f>IF(F281="",0,VLOOKUP(F281,'Bảng tổng hợp'!$P$11:$Q$397,2,0))</f>
        <v>0</v>
      </c>
      <c r="K281" s="147">
        <f t="shared" si="2"/>
        <v>0</v>
      </c>
      <c r="L281" s="148" t="str">
        <f>IF($F281="","",VLOOKUP($F281,'Bảng tổng hợp'!$C$11:$M$20000,10,0))</f>
        <v/>
      </c>
      <c r="M281" s="149" t="str">
        <f>IF($F281="","",VLOOKUP($F281,'Bảng tổng hợp'!$C$11:$M$20000,11,0))</f>
        <v/>
      </c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</row>
    <row r="282" ht="15.75" customHeight="1">
      <c r="A282" s="156"/>
      <c r="B282" s="154"/>
      <c r="C282" s="155"/>
      <c r="D282" s="156"/>
      <c r="E282" s="156"/>
      <c r="F282" s="156"/>
      <c r="G282" s="143" t="str">
        <f>IF($F282="","",VLOOKUP($F282,'Bảng tổng hợp'!$C$11:$Q$20000,2,0))</f>
        <v/>
      </c>
      <c r="H282" s="144" t="str">
        <f>IF($F282="","",VLOOKUP($F282,'Bảng tổng hợp'!$C$11:$Q$20000,3,0))</f>
        <v/>
      </c>
      <c r="I282" s="145"/>
      <c r="J282" s="146">
        <f>IF(F282="",0,VLOOKUP(F282,'Bảng tổng hợp'!$P$11:$Q$397,2,0))</f>
        <v>0</v>
      </c>
      <c r="K282" s="147">
        <f t="shared" si="2"/>
        <v>0</v>
      </c>
      <c r="L282" s="148" t="str">
        <f>IF($F282="","",VLOOKUP($F282,'Bảng tổng hợp'!$C$11:$M$20000,10,0))</f>
        <v/>
      </c>
      <c r="M282" s="149" t="str">
        <f>IF($F282="","",VLOOKUP($F282,'Bảng tổng hợp'!$C$11:$M$20000,11,0))</f>
        <v/>
      </c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</row>
    <row r="283" ht="15.75" customHeight="1">
      <c r="A283" s="156"/>
      <c r="B283" s="154"/>
      <c r="C283" s="155"/>
      <c r="D283" s="156"/>
      <c r="E283" s="156"/>
      <c r="F283" s="156"/>
      <c r="G283" s="143" t="str">
        <f>IF($F283="","",VLOOKUP($F283,'Bảng tổng hợp'!$C$11:$Q$20000,2,0))</f>
        <v/>
      </c>
      <c r="H283" s="144" t="str">
        <f>IF($F283="","",VLOOKUP($F283,'Bảng tổng hợp'!$C$11:$Q$20000,3,0))</f>
        <v/>
      </c>
      <c r="I283" s="145"/>
      <c r="J283" s="146">
        <f>IF(F283="",0,VLOOKUP(F283,'Bảng tổng hợp'!$P$11:$Q$397,2,0))</f>
        <v>0</v>
      </c>
      <c r="K283" s="147">
        <f t="shared" si="2"/>
        <v>0</v>
      </c>
      <c r="L283" s="148" t="str">
        <f>IF($F283="","",VLOOKUP($F283,'Bảng tổng hợp'!$C$11:$M$20000,10,0))</f>
        <v/>
      </c>
      <c r="M283" s="149" t="str">
        <f>IF($F283="","",VLOOKUP($F283,'Bảng tổng hợp'!$C$11:$M$20000,11,0))</f>
        <v/>
      </c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</row>
    <row r="284" ht="15.75" customHeight="1">
      <c r="A284" s="156"/>
      <c r="B284" s="154"/>
      <c r="C284" s="155"/>
      <c r="D284" s="156"/>
      <c r="E284" s="156"/>
      <c r="F284" s="156"/>
      <c r="G284" s="143" t="str">
        <f>IF($F284="","",VLOOKUP($F284,'Bảng tổng hợp'!$C$11:$Q$20000,2,0))</f>
        <v/>
      </c>
      <c r="H284" s="144" t="str">
        <f>IF($F284="","",VLOOKUP($F284,'Bảng tổng hợp'!$C$11:$Q$20000,3,0))</f>
        <v/>
      </c>
      <c r="I284" s="145"/>
      <c r="J284" s="146">
        <f>IF(F284="",0,VLOOKUP(F284,'Bảng tổng hợp'!$P$11:$Q$397,2,0))</f>
        <v>0</v>
      </c>
      <c r="K284" s="147">
        <f t="shared" si="2"/>
        <v>0</v>
      </c>
      <c r="L284" s="148" t="str">
        <f>IF($F284="","",VLOOKUP($F284,'Bảng tổng hợp'!$C$11:$M$20000,10,0))</f>
        <v/>
      </c>
      <c r="M284" s="149" t="str">
        <f>IF($F284="","",VLOOKUP($F284,'Bảng tổng hợp'!$C$11:$M$20000,11,0))</f>
        <v/>
      </c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</row>
    <row r="285" ht="15.75" customHeight="1">
      <c r="A285" s="156"/>
      <c r="B285" s="154"/>
      <c r="C285" s="155"/>
      <c r="D285" s="156"/>
      <c r="E285" s="156"/>
      <c r="F285" s="156"/>
      <c r="G285" s="143" t="str">
        <f>IF($F285="","",VLOOKUP($F285,'Bảng tổng hợp'!$C$11:$Q$20000,2,0))</f>
        <v/>
      </c>
      <c r="H285" s="144" t="str">
        <f>IF($F285="","",VLOOKUP($F285,'Bảng tổng hợp'!$C$11:$Q$20000,3,0))</f>
        <v/>
      </c>
      <c r="I285" s="145"/>
      <c r="J285" s="146">
        <f>IF(F285="",0,VLOOKUP(F285,'Bảng tổng hợp'!$P$11:$Q$397,2,0))</f>
        <v>0</v>
      </c>
      <c r="K285" s="147">
        <f t="shared" si="2"/>
        <v>0</v>
      </c>
      <c r="L285" s="148" t="str">
        <f>IF($F285="","",VLOOKUP($F285,'Bảng tổng hợp'!$C$11:$M$20000,10,0))</f>
        <v/>
      </c>
      <c r="M285" s="149" t="str">
        <f>IF($F285="","",VLOOKUP($F285,'Bảng tổng hợp'!$C$11:$M$20000,11,0))</f>
        <v/>
      </c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</row>
    <row r="286" ht="15.75" customHeight="1">
      <c r="A286" s="156"/>
      <c r="B286" s="154"/>
      <c r="C286" s="155"/>
      <c r="D286" s="156"/>
      <c r="E286" s="156"/>
      <c r="F286" s="156"/>
      <c r="G286" s="143" t="str">
        <f>IF($F286="","",VLOOKUP($F286,'Bảng tổng hợp'!$C$11:$Q$20000,2,0))</f>
        <v/>
      </c>
      <c r="H286" s="144" t="str">
        <f>IF($F286="","",VLOOKUP($F286,'Bảng tổng hợp'!$C$11:$Q$20000,3,0))</f>
        <v/>
      </c>
      <c r="I286" s="145"/>
      <c r="J286" s="146">
        <f>IF(F286="",0,VLOOKUP(F286,'Bảng tổng hợp'!$P$11:$Q$397,2,0))</f>
        <v>0</v>
      </c>
      <c r="K286" s="147">
        <f t="shared" si="2"/>
        <v>0</v>
      </c>
      <c r="L286" s="148" t="str">
        <f>IF($F286="","",VLOOKUP($F286,'Bảng tổng hợp'!$C$11:$M$20000,10,0))</f>
        <v/>
      </c>
      <c r="M286" s="149" t="str">
        <f>IF($F286="","",VLOOKUP($F286,'Bảng tổng hợp'!$C$11:$M$20000,11,0))</f>
        <v/>
      </c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</row>
    <row r="287" ht="15.75" customHeight="1">
      <c r="A287" s="156"/>
      <c r="B287" s="154"/>
      <c r="C287" s="155"/>
      <c r="D287" s="156"/>
      <c r="E287" s="156"/>
      <c r="F287" s="156"/>
      <c r="G287" s="143" t="str">
        <f>IF($F287="","",VLOOKUP($F287,'Bảng tổng hợp'!$C$11:$Q$20000,2,0))</f>
        <v/>
      </c>
      <c r="H287" s="144" t="str">
        <f>IF($F287="","",VLOOKUP($F287,'Bảng tổng hợp'!$C$11:$Q$20000,3,0))</f>
        <v/>
      </c>
      <c r="I287" s="145"/>
      <c r="J287" s="146">
        <f>IF(F287="",0,VLOOKUP(F287,'Bảng tổng hợp'!$P$11:$Q$397,2,0))</f>
        <v>0</v>
      </c>
      <c r="K287" s="147">
        <f t="shared" si="2"/>
        <v>0</v>
      </c>
      <c r="L287" s="148" t="str">
        <f>IF($F287="","",VLOOKUP($F287,'Bảng tổng hợp'!$C$11:$M$20000,10,0))</f>
        <v/>
      </c>
      <c r="M287" s="149" t="str">
        <f>IF($F287="","",VLOOKUP($F287,'Bảng tổng hợp'!$C$11:$M$20000,11,0))</f>
        <v/>
      </c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</row>
    <row r="288" ht="15.75" customHeight="1">
      <c r="A288" s="156"/>
      <c r="B288" s="154"/>
      <c r="C288" s="155"/>
      <c r="D288" s="156"/>
      <c r="E288" s="156"/>
      <c r="F288" s="156"/>
      <c r="G288" s="143" t="str">
        <f>IF($F288="","",VLOOKUP($F288,'Bảng tổng hợp'!$C$11:$Q$20000,2,0))</f>
        <v/>
      </c>
      <c r="H288" s="144" t="str">
        <f>IF($F288="","",VLOOKUP($F288,'Bảng tổng hợp'!$C$11:$Q$20000,3,0))</f>
        <v/>
      </c>
      <c r="I288" s="145"/>
      <c r="J288" s="146">
        <f>IF(F288="",0,VLOOKUP(F288,'Bảng tổng hợp'!$P$11:$Q$397,2,0))</f>
        <v>0</v>
      </c>
      <c r="K288" s="147">
        <f t="shared" si="2"/>
        <v>0</v>
      </c>
      <c r="L288" s="148" t="str">
        <f>IF($F288="","",VLOOKUP($F288,'Bảng tổng hợp'!$C$11:$M$20000,10,0))</f>
        <v/>
      </c>
      <c r="M288" s="149" t="str">
        <f>IF($F288="","",VLOOKUP($F288,'Bảng tổng hợp'!$C$11:$M$20000,11,0))</f>
        <v/>
      </c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</row>
    <row r="289" ht="15.75" customHeight="1">
      <c r="A289" s="156"/>
      <c r="B289" s="154"/>
      <c r="C289" s="155"/>
      <c r="D289" s="156"/>
      <c r="E289" s="156"/>
      <c r="F289" s="156"/>
      <c r="G289" s="143" t="str">
        <f>IF($F289="","",VLOOKUP($F289,'Bảng tổng hợp'!$C$11:$Q$20000,2,0))</f>
        <v/>
      </c>
      <c r="H289" s="144" t="str">
        <f>IF($F289="","",VLOOKUP($F289,'Bảng tổng hợp'!$C$11:$Q$20000,3,0))</f>
        <v/>
      </c>
      <c r="I289" s="145"/>
      <c r="J289" s="146">
        <f>IF(F289="",0,VLOOKUP(F289,'Bảng tổng hợp'!$P$11:$Q$397,2,0))</f>
        <v>0</v>
      </c>
      <c r="K289" s="147">
        <f t="shared" si="2"/>
        <v>0</v>
      </c>
      <c r="L289" s="148" t="str">
        <f>IF($F289="","",VLOOKUP($F289,'Bảng tổng hợp'!$C$11:$M$20000,10,0))</f>
        <v/>
      </c>
      <c r="M289" s="149" t="str">
        <f>IF($F289="","",VLOOKUP($F289,'Bảng tổng hợp'!$C$11:$M$20000,11,0))</f>
        <v/>
      </c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</row>
    <row r="290" ht="15.75" customHeight="1">
      <c r="A290" s="156"/>
      <c r="B290" s="154"/>
      <c r="C290" s="155"/>
      <c r="D290" s="156"/>
      <c r="E290" s="156"/>
      <c r="F290" s="156"/>
      <c r="G290" s="143" t="str">
        <f>IF($F290="","",VLOOKUP($F290,'Bảng tổng hợp'!$C$11:$Q$20000,2,0))</f>
        <v/>
      </c>
      <c r="H290" s="144" t="str">
        <f>IF($F290="","",VLOOKUP($F290,'Bảng tổng hợp'!$C$11:$Q$20000,3,0))</f>
        <v/>
      </c>
      <c r="I290" s="145"/>
      <c r="J290" s="146">
        <f>IF(F290="",0,VLOOKUP(F290,'Bảng tổng hợp'!$P$11:$Q$397,2,0))</f>
        <v>0</v>
      </c>
      <c r="K290" s="147">
        <f t="shared" si="2"/>
        <v>0</v>
      </c>
      <c r="L290" s="148" t="str">
        <f>IF($F290="","",VLOOKUP($F290,'Bảng tổng hợp'!$C$11:$M$20000,10,0))</f>
        <v/>
      </c>
      <c r="M290" s="149" t="str">
        <f>IF($F290="","",VLOOKUP($F290,'Bảng tổng hợp'!$C$11:$M$20000,11,0))</f>
        <v/>
      </c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</row>
    <row r="291" ht="15.75" customHeight="1">
      <c r="A291" s="156"/>
      <c r="B291" s="154"/>
      <c r="C291" s="155"/>
      <c r="D291" s="156"/>
      <c r="E291" s="156"/>
      <c r="F291" s="156"/>
      <c r="G291" s="143" t="str">
        <f>IF($F291="","",VLOOKUP($F291,'Bảng tổng hợp'!$C$11:$Q$20000,2,0))</f>
        <v/>
      </c>
      <c r="H291" s="144" t="str">
        <f>IF($F291="","",VLOOKUP($F291,'Bảng tổng hợp'!$C$11:$Q$20000,3,0))</f>
        <v/>
      </c>
      <c r="I291" s="145"/>
      <c r="J291" s="146">
        <f>IF(F291="",0,VLOOKUP(F291,'Bảng tổng hợp'!$P$11:$Q$397,2,0))</f>
        <v>0</v>
      </c>
      <c r="K291" s="147">
        <f t="shared" si="2"/>
        <v>0</v>
      </c>
      <c r="L291" s="148" t="str">
        <f>IF($F291="","",VLOOKUP($F291,'Bảng tổng hợp'!$C$11:$M$20000,10,0))</f>
        <v/>
      </c>
      <c r="M291" s="149" t="str">
        <f>IF($F291="","",VLOOKUP($F291,'Bảng tổng hợp'!$C$11:$M$20000,11,0))</f>
        <v/>
      </c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</row>
    <row r="292" ht="15.75" customHeight="1">
      <c r="A292" s="156"/>
      <c r="B292" s="154"/>
      <c r="C292" s="155"/>
      <c r="D292" s="156"/>
      <c r="E292" s="156"/>
      <c r="F292" s="156"/>
      <c r="G292" s="143" t="str">
        <f>IF($F292="","",VLOOKUP($F292,'Bảng tổng hợp'!$C$11:$Q$20000,2,0))</f>
        <v/>
      </c>
      <c r="H292" s="144" t="str">
        <f>IF($F292="","",VLOOKUP($F292,'Bảng tổng hợp'!$C$11:$Q$20000,3,0))</f>
        <v/>
      </c>
      <c r="I292" s="145"/>
      <c r="J292" s="146">
        <f>IF(F292="",0,VLOOKUP(F292,'Bảng tổng hợp'!$P$11:$Q$397,2,0))</f>
        <v>0</v>
      </c>
      <c r="K292" s="147">
        <f t="shared" si="2"/>
        <v>0</v>
      </c>
      <c r="L292" s="148" t="str">
        <f>IF($F292="","",VLOOKUP($F292,'Bảng tổng hợp'!$C$11:$M$20000,10,0))</f>
        <v/>
      </c>
      <c r="M292" s="149" t="str">
        <f>IF($F292="","",VLOOKUP($F292,'Bảng tổng hợp'!$C$11:$M$20000,11,0))</f>
        <v/>
      </c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</row>
    <row r="293" ht="15.75" customHeight="1">
      <c r="A293" s="156"/>
      <c r="B293" s="154"/>
      <c r="C293" s="155"/>
      <c r="D293" s="156"/>
      <c r="E293" s="156"/>
      <c r="F293" s="156"/>
      <c r="G293" s="143" t="str">
        <f>IF($F293="","",VLOOKUP($F293,'Bảng tổng hợp'!$C$11:$Q$20000,2,0))</f>
        <v/>
      </c>
      <c r="H293" s="144" t="str">
        <f>IF($F293="","",VLOOKUP($F293,'Bảng tổng hợp'!$C$11:$Q$20000,3,0))</f>
        <v/>
      </c>
      <c r="I293" s="145"/>
      <c r="J293" s="146">
        <f>IF(F293="",0,VLOOKUP(F293,'Bảng tổng hợp'!$P$11:$Q$397,2,0))</f>
        <v>0</v>
      </c>
      <c r="K293" s="147">
        <f t="shared" si="2"/>
        <v>0</v>
      </c>
      <c r="L293" s="148" t="str">
        <f>IF($F293="","",VLOOKUP($F293,'Bảng tổng hợp'!$C$11:$M$20000,10,0))</f>
        <v/>
      </c>
      <c r="M293" s="149" t="str">
        <f>IF($F293="","",VLOOKUP($F293,'Bảng tổng hợp'!$C$11:$M$20000,11,0))</f>
        <v/>
      </c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</row>
    <row r="294" ht="15.75" customHeight="1">
      <c r="A294" s="156"/>
      <c r="B294" s="154"/>
      <c r="C294" s="155"/>
      <c r="D294" s="156"/>
      <c r="E294" s="156"/>
      <c r="F294" s="156"/>
      <c r="G294" s="143" t="str">
        <f>IF($F294="","",VLOOKUP($F294,'Bảng tổng hợp'!$C$11:$Q$20000,2,0))</f>
        <v/>
      </c>
      <c r="H294" s="144" t="str">
        <f>IF($F294="","",VLOOKUP($F294,'Bảng tổng hợp'!$C$11:$Q$20000,3,0))</f>
        <v/>
      </c>
      <c r="I294" s="145"/>
      <c r="J294" s="146">
        <f>IF(F294="",0,VLOOKUP(F294,'Bảng tổng hợp'!$P$11:$Q$397,2,0))</f>
        <v>0</v>
      </c>
      <c r="K294" s="147">
        <f t="shared" si="2"/>
        <v>0</v>
      </c>
      <c r="L294" s="148" t="str">
        <f>IF($F294="","",VLOOKUP($F294,'Bảng tổng hợp'!$C$11:$M$20000,10,0))</f>
        <v/>
      </c>
      <c r="M294" s="149" t="str">
        <f>IF($F294="","",VLOOKUP($F294,'Bảng tổng hợp'!$C$11:$M$20000,11,0))</f>
        <v/>
      </c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</row>
    <row r="295" ht="15.75" customHeight="1">
      <c r="A295" s="156"/>
      <c r="B295" s="154"/>
      <c r="C295" s="155"/>
      <c r="D295" s="156"/>
      <c r="E295" s="156"/>
      <c r="F295" s="156"/>
      <c r="G295" s="143" t="str">
        <f>IF($F295="","",VLOOKUP($F295,'Bảng tổng hợp'!$C$11:$Q$20000,2,0))</f>
        <v/>
      </c>
      <c r="H295" s="144" t="str">
        <f>IF($F295="","",VLOOKUP($F295,'Bảng tổng hợp'!$C$11:$Q$20000,3,0))</f>
        <v/>
      </c>
      <c r="I295" s="145"/>
      <c r="J295" s="146">
        <f>IF(F295="",0,VLOOKUP(F295,'Bảng tổng hợp'!$P$11:$Q$397,2,0))</f>
        <v>0</v>
      </c>
      <c r="K295" s="147">
        <f t="shared" si="2"/>
        <v>0</v>
      </c>
      <c r="L295" s="148" t="str">
        <f>IF($F295="","",VLOOKUP($F295,'Bảng tổng hợp'!$C$11:$M$20000,10,0))</f>
        <v/>
      </c>
      <c r="M295" s="149" t="str">
        <f>IF($F295="","",VLOOKUP($F295,'Bảng tổng hợp'!$C$11:$M$20000,11,0))</f>
        <v/>
      </c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</row>
    <row r="296" ht="15.75" customHeight="1">
      <c r="A296" s="156"/>
      <c r="B296" s="154"/>
      <c r="C296" s="155"/>
      <c r="D296" s="156"/>
      <c r="E296" s="156"/>
      <c r="F296" s="156"/>
      <c r="G296" s="143" t="str">
        <f>IF($F296="","",VLOOKUP($F296,'Bảng tổng hợp'!$C$11:$Q$20000,2,0))</f>
        <v/>
      </c>
      <c r="H296" s="144" t="str">
        <f>IF($F296="","",VLOOKUP($F296,'Bảng tổng hợp'!$C$11:$Q$20000,3,0))</f>
        <v/>
      </c>
      <c r="I296" s="145"/>
      <c r="J296" s="146">
        <f>IF(F296="",0,VLOOKUP(F296,'Bảng tổng hợp'!$P$11:$Q$397,2,0))</f>
        <v>0</v>
      </c>
      <c r="K296" s="147">
        <f t="shared" si="2"/>
        <v>0</v>
      </c>
      <c r="L296" s="148" t="str">
        <f>IF($F296="","",VLOOKUP($F296,'Bảng tổng hợp'!$C$11:$M$20000,10,0))</f>
        <v/>
      </c>
      <c r="M296" s="149" t="str">
        <f>IF($F296="","",VLOOKUP($F296,'Bảng tổng hợp'!$C$11:$M$20000,11,0))</f>
        <v/>
      </c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</row>
    <row r="297" ht="15.75" customHeight="1">
      <c r="A297" s="156"/>
      <c r="B297" s="154"/>
      <c r="C297" s="155"/>
      <c r="D297" s="156"/>
      <c r="E297" s="156"/>
      <c r="F297" s="156"/>
      <c r="G297" s="143" t="str">
        <f>IF($F297="","",VLOOKUP($F297,'Bảng tổng hợp'!$C$11:$Q$20000,2,0))</f>
        <v/>
      </c>
      <c r="H297" s="144" t="str">
        <f>IF($F297="","",VLOOKUP($F297,'Bảng tổng hợp'!$C$11:$Q$20000,3,0))</f>
        <v/>
      </c>
      <c r="I297" s="145"/>
      <c r="J297" s="146">
        <f>IF(F297="",0,VLOOKUP(F297,'Bảng tổng hợp'!$P$11:$Q$397,2,0))</f>
        <v>0</v>
      </c>
      <c r="K297" s="147">
        <f t="shared" si="2"/>
        <v>0</v>
      </c>
      <c r="L297" s="148" t="str">
        <f>IF($F297="","",VLOOKUP($F297,'Bảng tổng hợp'!$C$11:$M$20000,10,0))</f>
        <v/>
      </c>
      <c r="M297" s="149" t="str">
        <f>IF($F297="","",VLOOKUP($F297,'Bảng tổng hợp'!$C$11:$M$20000,11,0))</f>
        <v/>
      </c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</row>
    <row r="298" ht="15.75" customHeight="1">
      <c r="A298" s="156"/>
      <c r="B298" s="154"/>
      <c r="C298" s="155"/>
      <c r="D298" s="156"/>
      <c r="E298" s="156"/>
      <c r="F298" s="156"/>
      <c r="G298" s="143" t="str">
        <f>IF($F298="","",VLOOKUP($F298,'Bảng tổng hợp'!$C$11:$Q$20000,2,0))</f>
        <v/>
      </c>
      <c r="H298" s="144" t="str">
        <f>IF($F298="","",VLOOKUP($F298,'Bảng tổng hợp'!$C$11:$Q$20000,3,0))</f>
        <v/>
      </c>
      <c r="I298" s="145"/>
      <c r="J298" s="146">
        <f>IF(F298="",0,VLOOKUP(F298,'Bảng tổng hợp'!$P$11:$Q$397,2,0))</f>
        <v>0</v>
      </c>
      <c r="K298" s="147">
        <f t="shared" si="2"/>
        <v>0</v>
      </c>
      <c r="L298" s="148" t="str">
        <f>IF($F298="","",VLOOKUP($F298,'Bảng tổng hợp'!$C$11:$M$20000,10,0))</f>
        <v/>
      </c>
      <c r="M298" s="149" t="str">
        <f>IF($F298="","",VLOOKUP($F298,'Bảng tổng hợp'!$C$11:$M$20000,11,0))</f>
        <v/>
      </c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</row>
    <row r="299" ht="15.75" customHeight="1">
      <c r="A299" s="156"/>
      <c r="B299" s="154"/>
      <c r="C299" s="155"/>
      <c r="D299" s="156"/>
      <c r="E299" s="156"/>
      <c r="F299" s="156"/>
      <c r="G299" s="143" t="str">
        <f>IF($F299="","",VLOOKUP($F299,'Bảng tổng hợp'!$C$11:$Q$20000,2,0))</f>
        <v/>
      </c>
      <c r="H299" s="144" t="str">
        <f>IF($F299="","",VLOOKUP($F299,'Bảng tổng hợp'!$C$11:$Q$20000,3,0))</f>
        <v/>
      </c>
      <c r="I299" s="145"/>
      <c r="J299" s="146">
        <f>IF(F299="",0,VLOOKUP(F299,'Bảng tổng hợp'!$P$11:$Q$397,2,0))</f>
        <v>0</v>
      </c>
      <c r="K299" s="147">
        <f t="shared" si="2"/>
        <v>0</v>
      </c>
      <c r="L299" s="148" t="str">
        <f>IF($F299="","",VLOOKUP($F299,'Bảng tổng hợp'!$C$11:$M$20000,10,0))</f>
        <v/>
      </c>
      <c r="M299" s="149" t="str">
        <f>IF($F299="","",VLOOKUP($F299,'Bảng tổng hợp'!$C$11:$M$20000,11,0))</f>
        <v/>
      </c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</row>
    <row r="300" ht="15.75" customHeight="1">
      <c r="A300" s="156"/>
      <c r="B300" s="154"/>
      <c r="C300" s="155"/>
      <c r="D300" s="156"/>
      <c r="E300" s="156"/>
      <c r="F300" s="156"/>
      <c r="G300" s="143" t="str">
        <f>IF($F300="","",VLOOKUP($F300,'Bảng tổng hợp'!$C$11:$Q$20000,2,0))</f>
        <v/>
      </c>
      <c r="H300" s="144" t="str">
        <f>IF($F300="","",VLOOKUP($F300,'Bảng tổng hợp'!$C$11:$Q$20000,3,0))</f>
        <v/>
      </c>
      <c r="I300" s="145"/>
      <c r="J300" s="146">
        <f>IF(F300="",0,VLOOKUP(F300,'Bảng tổng hợp'!$P$11:$Q$397,2,0))</f>
        <v>0</v>
      </c>
      <c r="K300" s="147">
        <f t="shared" si="2"/>
        <v>0</v>
      </c>
      <c r="L300" s="148" t="str">
        <f>IF($F300="","",VLOOKUP($F300,'Bảng tổng hợp'!$C$11:$M$20000,10,0))</f>
        <v/>
      </c>
      <c r="M300" s="149" t="str">
        <f>IF($F300="","",VLOOKUP($F300,'Bảng tổng hợp'!$C$11:$M$20000,11,0))</f>
        <v/>
      </c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</row>
    <row r="301" ht="15.75" customHeight="1">
      <c r="A301" s="156"/>
      <c r="B301" s="154"/>
      <c r="C301" s="155"/>
      <c r="D301" s="156"/>
      <c r="E301" s="156"/>
      <c r="F301" s="156"/>
      <c r="G301" s="143" t="str">
        <f>IF($F301="","",VLOOKUP($F301,'Bảng tổng hợp'!$C$11:$Q$20000,2,0))</f>
        <v/>
      </c>
      <c r="H301" s="144" t="str">
        <f>IF($F301="","",VLOOKUP($F301,'Bảng tổng hợp'!$C$11:$Q$20000,3,0))</f>
        <v/>
      </c>
      <c r="I301" s="145"/>
      <c r="J301" s="146">
        <f>IF(F301="",0,VLOOKUP(F301,'Bảng tổng hợp'!$P$11:$Q$397,2,0))</f>
        <v>0</v>
      </c>
      <c r="K301" s="147">
        <f t="shared" si="2"/>
        <v>0</v>
      </c>
      <c r="L301" s="148" t="str">
        <f>IF($F301="","",VLOOKUP($F301,'Bảng tổng hợp'!$C$11:$M$20000,10,0))</f>
        <v/>
      </c>
      <c r="M301" s="149" t="str">
        <f>IF($F301="","",VLOOKUP($F301,'Bảng tổng hợp'!$C$11:$M$20000,11,0))</f>
        <v/>
      </c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</row>
    <row r="302" ht="15.75" customHeight="1">
      <c r="A302" s="156"/>
      <c r="B302" s="154"/>
      <c r="C302" s="155"/>
      <c r="D302" s="156"/>
      <c r="E302" s="156"/>
      <c r="F302" s="156"/>
      <c r="G302" s="143" t="str">
        <f>IF($F302="","",VLOOKUP($F302,'Bảng tổng hợp'!$C$11:$Q$20000,2,0))</f>
        <v/>
      </c>
      <c r="H302" s="144" t="str">
        <f>IF($F302="","",VLOOKUP($F302,'Bảng tổng hợp'!$C$11:$Q$20000,3,0))</f>
        <v/>
      </c>
      <c r="I302" s="145"/>
      <c r="J302" s="146">
        <f>IF(F302="",0,VLOOKUP(F302,'Bảng tổng hợp'!$P$11:$Q$397,2,0))</f>
        <v>0</v>
      </c>
      <c r="K302" s="147">
        <f t="shared" si="2"/>
        <v>0</v>
      </c>
      <c r="L302" s="148" t="str">
        <f>IF($F302="","",VLOOKUP($F302,'Bảng tổng hợp'!$C$11:$M$20000,10,0))</f>
        <v/>
      </c>
      <c r="M302" s="149" t="str">
        <f>IF($F302="","",VLOOKUP($F302,'Bảng tổng hợp'!$C$11:$M$20000,11,0))</f>
        <v/>
      </c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</row>
    <row r="303" ht="15.75" customHeight="1">
      <c r="A303" s="156"/>
      <c r="B303" s="154"/>
      <c r="C303" s="155"/>
      <c r="D303" s="156"/>
      <c r="E303" s="156"/>
      <c r="F303" s="156"/>
      <c r="G303" s="143" t="str">
        <f>IF($F303="","",VLOOKUP($F303,'Bảng tổng hợp'!$C$11:$Q$20000,2,0))</f>
        <v/>
      </c>
      <c r="H303" s="144" t="str">
        <f>IF($F303="","",VLOOKUP($F303,'Bảng tổng hợp'!$C$11:$Q$20000,3,0))</f>
        <v/>
      </c>
      <c r="I303" s="145"/>
      <c r="J303" s="146">
        <f>IF(F303="",0,VLOOKUP(F303,'Bảng tổng hợp'!$P$11:$Q$397,2,0))</f>
        <v>0</v>
      </c>
      <c r="K303" s="147">
        <f t="shared" si="2"/>
        <v>0</v>
      </c>
      <c r="L303" s="148" t="str">
        <f>IF($F303="","",VLOOKUP($F303,'Bảng tổng hợp'!$C$11:$M$20000,10,0))</f>
        <v/>
      </c>
      <c r="M303" s="149" t="str">
        <f>IF($F303="","",VLOOKUP($F303,'Bảng tổng hợp'!$C$11:$M$20000,11,0))</f>
        <v/>
      </c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</row>
    <row r="304" ht="15.75" customHeight="1">
      <c r="A304" s="156"/>
      <c r="B304" s="154"/>
      <c r="C304" s="155"/>
      <c r="D304" s="156"/>
      <c r="E304" s="156"/>
      <c r="F304" s="156"/>
      <c r="G304" s="143" t="str">
        <f>IF($F304="","",VLOOKUP($F304,'Bảng tổng hợp'!$C$11:$Q$20000,2,0))</f>
        <v/>
      </c>
      <c r="H304" s="144" t="str">
        <f>IF($F304="","",VLOOKUP($F304,'Bảng tổng hợp'!$C$11:$Q$20000,3,0))</f>
        <v/>
      </c>
      <c r="I304" s="145"/>
      <c r="J304" s="146">
        <f>IF(F304="",0,VLOOKUP(F304,'Bảng tổng hợp'!$P$11:$Q$397,2,0))</f>
        <v>0</v>
      </c>
      <c r="K304" s="147">
        <f t="shared" si="2"/>
        <v>0</v>
      </c>
      <c r="L304" s="148" t="str">
        <f>IF($F304="","",VLOOKUP($F304,'Bảng tổng hợp'!$C$11:$M$20000,10,0))</f>
        <v/>
      </c>
      <c r="M304" s="149" t="str">
        <f>IF($F304="","",VLOOKUP($F304,'Bảng tổng hợp'!$C$11:$M$20000,11,0))</f>
        <v/>
      </c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</row>
    <row r="305" ht="15.75" customHeight="1">
      <c r="A305" s="156"/>
      <c r="B305" s="154"/>
      <c r="C305" s="155"/>
      <c r="D305" s="156"/>
      <c r="E305" s="156"/>
      <c r="F305" s="156"/>
      <c r="G305" s="143" t="str">
        <f>IF($F305="","",VLOOKUP($F305,'Bảng tổng hợp'!$C$11:$Q$20000,2,0))</f>
        <v/>
      </c>
      <c r="H305" s="144" t="str">
        <f>IF($F305="","",VLOOKUP($F305,'Bảng tổng hợp'!$C$11:$Q$20000,3,0))</f>
        <v/>
      </c>
      <c r="I305" s="145"/>
      <c r="J305" s="146">
        <f>IF(F305="",0,VLOOKUP(F305,'Bảng tổng hợp'!$P$11:$Q$397,2,0))</f>
        <v>0</v>
      </c>
      <c r="K305" s="147">
        <f t="shared" si="2"/>
        <v>0</v>
      </c>
      <c r="L305" s="148" t="str">
        <f>IF($F305="","",VLOOKUP($F305,'Bảng tổng hợp'!$C$11:$M$20000,10,0))</f>
        <v/>
      </c>
      <c r="M305" s="149" t="str">
        <f>IF($F305="","",VLOOKUP($F305,'Bảng tổng hợp'!$C$11:$M$20000,11,0))</f>
        <v/>
      </c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</row>
    <row r="306" ht="15.75" customHeight="1">
      <c r="A306" s="156"/>
      <c r="B306" s="154"/>
      <c r="C306" s="155"/>
      <c r="D306" s="156"/>
      <c r="E306" s="156"/>
      <c r="F306" s="156"/>
      <c r="G306" s="143" t="str">
        <f>IF($F306="","",VLOOKUP($F306,'Bảng tổng hợp'!$C$11:$Q$20000,2,0))</f>
        <v/>
      </c>
      <c r="H306" s="144" t="str">
        <f>IF($F306="","",VLOOKUP($F306,'Bảng tổng hợp'!$C$11:$Q$20000,3,0))</f>
        <v/>
      </c>
      <c r="I306" s="145"/>
      <c r="J306" s="146">
        <f>IF(F306="",0,VLOOKUP(F306,'Bảng tổng hợp'!$P$11:$Q$397,2,0))</f>
        <v>0</v>
      </c>
      <c r="K306" s="147">
        <f t="shared" si="2"/>
        <v>0</v>
      </c>
      <c r="L306" s="148" t="str">
        <f>IF($F306="","",VLOOKUP($F306,'Bảng tổng hợp'!$C$11:$M$20000,10,0))</f>
        <v/>
      </c>
      <c r="M306" s="149" t="str">
        <f>IF($F306="","",VLOOKUP($F306,'Bảng tổng hợp'!$C$11:$M$20000,11,0))</f>
        <v/>
      </c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</row>
    <row r="307" ht="15.75" customHeight="1">
      <c r="A307" s="156"/>
      <c r="B307" s="154"/>
      <c r="C307" s="155"/>
      <c r="D307" s="156"/>
      <c r="E307" s="156"/>
      <c r="F307" s="156"/>
      <c r="G307" s="143" t="str">
        <f>IF($F307="","",VLOOKUP($F307,'Bảng tổng hợp'!$C$11:$Q$20000,2,0))</f>
        <v/>
      </c>
      <c r="H307" s="144" t="str">
        <f>IF($F307="","",VLOOKUP($F307,'Bảng tổng hợp'!$C$11:$Q$20000,3,0))</f>
        <v/>
      </c>
      <c r="I307" s="145"/>
      <c r="J307" s="146">
        <f>IF(F307="",0,VLOOKUP(F307,'Bảng tổng hợp'!$P$11:$Q$397,2,0))</f>
        <v>0</v>
      </c>
      <c r="K307" s="147">
        <f t="shared" si="2"/>
        <v>0</v>
      </c>
      <c r="L307" s="148" t="str">
        <f>IF($F307="","",VLOOKUP($F307,'Bảng tổng hợp'!$C$11:$M$20000,10,0))</f>
        <v/>
      </c>
      <c r="M307" s="149" t="str">
        <f>IF($F307="","",VLOOKUP($F307,'Bảng tổng hợp'!$C$11:$M$20000,11,0))</f>
        <v/>
      </c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</row>
    <row r="308" ht="15.75" customHeight="1">
      <c r="A308" s="156"/>
      <c r="B308" s="154"/>
      <c r="C308" s="155"/>
      <c r="D308" s="156"/>
      <c r="E308" s="156"/>
      <c r="F308" s="156"/>
      <c r="G308" s="143" t="str">
        <f>IF($F308="","",VLOOKUP($F308,'Bảng tổng hợp'!$C$11:$Q$20000,2,0))</f>
        <v/>
      </c>
      <c r="H308" s="144" t="str">
        <f>IF($F308="","",VLOOKUP($F308,'Bảng tổng hợp'!$C$11:$Q$20000,3,0))</f>
        <v/>
      </c>
      <c r="I308" s="145"/>
      <c r="J308" s="146">
        <f>IF(F308="",0,VLOOKUP(F308,'Bảng tổng hợp'!$P$11:$Q$397,2,0))</f>
        <v>0</v>
      </c>
      <c r="K308" s="147">
        <f t="shared" si="2"/>
        <v>0</v>
      </c>
      <c r="L308" s="148" t="str">
        <f>IF($F308="","",VLOOKUP($F308,'Bảng tổng hợp'!$C$11:$M$20000,10,0))</f>
        <v/>
      </c>
      <c r="M308" s="149" t="str">
        <f>IF($F308="","",VLOOKUP($F308,'Bảng tổng hợp'!$C$11:$M$20000,11,0))</f>
        <v/>
      </c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</row>
    <row r="309" ht="15.75" customHeight="1">
      <c r="A309" s="156"/>
      <c r="B309" s="154"/>
      <c r="C309" s="155"/>
      <c r="D309" s="156"/>
      <c r="E309" s="156"/>
      <c r="F309" s="156"/>
      <c r="G309" s="143" t="str">
        <f>IF($F309="","",VLOOKUP($F309,'Bảng tổng hợp'!$C$11:$Q$20000,2,0))</f>
        <v/>
      </c>
      <c r="H309" s="144" t="str">
        <f>IF($F309="","",VLOOKUP($F309,'Bảng tổng hợp'!$C$11:$Q$20000,3,0))</f>
        <v/>
      </c>
      <c r="I309" s="145"/>
      <c r="J309" s="146">
        <f>IF(F309="",0,VLOOKUP(F309,'Bảng tổng hợp'!$P$11:$Q$397,2,0))</f>
        <v>0</v>
      </c>
      <c r="K309" s="147">
        <f t="shared" si="2"/>
        <v>0</v>
      </c>
      <c r="L309" s="148" t="str">
        <f>IF($F309="","",VLOOKUP($F309,'Bảng tổng hợp'!$C$11:$M$20000,10,0))</f>
        <v/>
      </c>
      <c r="M309" s="149" t="str">
        <f>IF($F309="","",VLOOKUP($F309,'Bảng tổng hợp'!$C$11:$M$20000,11,0))</f>
        <v/>
      </c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</row>
    <row r="310" ht="15.75" customHeight="1">
      <c r="A310" s="156"/>
      <c r="B310" s="154"/>
      <c r="C310" s="155"/>
      <c r="D310" s="156"/>
      <c r="E310" s="156"/>
      <c r="F310" s="156"/>
      <c r="G310" s="143" t="str">
        <f>IF($F310="","",VLOOKUP($F310,'Bảng tổng hợp'!$C$11:$Q$20000,2,0))</f>
        <v/>
      </c>
      <c r="H310" s="144" t="str">
        <f>IF($F310="","",VLOOKUP($F310,'Bảng tổng hợp'!$C$11:$Q$20000,3,0))</f>
        <v/>
      </c>
      <c r="I310" s="145"/>
      <c r="J310" s="146">
        <f>IF(F310="",0,VLOOKUP(F310,'Bảng tổng hợp'!$P$11:$Q$397,2,0))</f>
        <v>0</v>
      </c>
      <c r="K310" s="147">
        <f t="shared" si="2"/>
        <v>0</v>
      </c>
      <c r="L310" s="148" t="str">
        <f>IF($F310="","",VLOOKUP($F310,'Bảng tổng hợp'!$C$11:$M$20000,10,0))</f>
        <v/>
      </c>
      <c r="M310" s="149" t="str">
        <f>IF($F310="","",VLOOKUP($F310,'Bảng tổng hợp'!$C$11:$M$20000,11,0))</f>
        <v/>
      </c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</row>
    <row r="311" ht="15.75" customHeight="1">
      <c r="A311" s="156"/>
      <c r="B311" s="154"/>
      <c r="C311" s="155"/>
      <c r="D311" s="156"/>
      <c r="E311" s="156"/>
      <c r="F311" s="156"/>
      <c r="G311" s="143" t="str">
        <f>IF($F311="","",VLOOKUP($F311,'Bảng tổng hợp'!$C$11:$Q$20000,2,0))</f>
        <v/>
      </c>
      <c r="H311" s="144" t="str">
        <f>IF($F311="","",VLOOKUP($F311,'Bảng tổng hợp'!$C$11:$Q$20000,3,0))</f>
        <v/>
      </c>
      <c r="I311" s="145"/>
      <c r="J311" s="146">
        <f>IF(F311="",0,VLOOKUP(F311,'Bảng tổng hợp'!$P$11:$Q$397,2,0))</f>
        <v>0</v>
      </c>
      <c r="K311" s="147">
        <f t="shared" si="2"/>
        <v>0</v>
      </c>
      <c r="L311" s="148" t="str">
        <f>IF($F311="","",VLOOKUP($F311,'Bảng tổng hợp'!$C$11:$M$20000,10,0))</f>
        <v/>
      </c>
      <c r="M311" s="149" t="str">
        <f>IF($F311="","",VLOOKUP($F311,'Bảng tổng hợp'!$C$11:$M$20000,11,0))</f>
        <v/>
      </c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</row>
    <row r="312" ht="15.75" customHeight="1">
      <c r="A312" s="156"/>
      <c r="B312" s="154"/>
      <c r="C312" s="155"/>
      <c r="D312" s="156"/>
      <c r="E312" s="156"/>
      <c r="F312" s="156"/>
      <c r="G312" s="143" t="str">
        <f>IF($F312="","",VLOOKUP($F312,'Bảng tổng hợp'!$C$11:$Q$20000,2,0))</f>
        <v/>
      </c>
      <c r="H312" s="144" t="str">
        <f>IF($F312="","",VLOOKUP($F312,'Bảng tổng hợp'!$C$11:$Q$20000,3,0))</f>
        <v/>
      </c>
      <c r="I312" s="145"/>
      <c r="J312" s="146">
        <f>IF(F312="",0,VLOOKUP(F312,'Bảng tổng hợp'!$P$11:$Q$397,2,0))</f>
        <v>0</v>
      </c>
      <c r="K312" s="147">
        <f t="shared" si="2"/>
        <v>0</v>
      </c>
      <c r="L312" s="148" t="str">
        <f>IF($F312="","",VLOOKUP($F312,'Bảng tổng hợp'!$C$11:$M$20000,10,0))</f>
        <v/>
      </c>
      <c r="M312" s="149" t="str">
        <f>IF($F312="","",VLOOKUP($F312,'Bảng tổng hợp'!$C$11:$M$20000,11,0))</f>
        <v/>
      </c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</row>
    <row r="313" ht="15.75" customHeight="1">
      <c r="A313" s="156"/>
      <c r="B313" s="154"/>
      <c r="C313" s="155"/>
      <c r="D313" s="156"/>
      <c r="E313" s="156"/>
      <c r="F313" s="156"/>
      <c r="G313" s="143" t="str">
        <f>IF($F313="","",VLOOKUP($F313,'Bảng tổng hợp'!$C$11:$Q$20000,2,0))</f>
        <v/>
      </c>
      <c r="H313" s="144" t="str">
        <f>IF($F313="","",VLOOKUP($F313,'Bảng tổng hợp'!$C$11:$Q$20000,3,0))</f>
        <v/>
      </c>
      <c r="I313" s="145"/>
      <c r="J313" s="146">
        <f>IF(F313="",0,VLOOKUP(F313,'Bảng tổng hợp'!$P$11:$Q$397,2,0))</f>
        <v>0</v>
      </c>
      <c r="K313" s="147">
        <f t="shared" si="2"/>
        <v>0</v>
      </c>
      <c r="L313" s="148" t="str">
        <f>IF($F313="","",VLOOKUP($F313,'Bảng tổng hợp'!$C$11:$M$20000,10,0))</f>
        <v/>
      </c>
      <c r="M313" s="149" t="str">
        <f>IF($F313="","",VLOOKUP($F313,'Bảng tổng hợp'!$C$11:$M$20000,11,0))</f>
        <v/>
      </c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</row>
    <row r="314" ht="15.75" customHeight="1">
      <c r="A314" s="156"/>
      <c r="B314" s="154"/>
      <c r="C314" s="155"/>
      <c r="D314" s="156"/>
      <c r="E314" s="156"/>
      <c r="F314" s="156"/>
      <c r="G314" s="143" t="str">
        <f>IF($F314="","",VLOOKUP($F314,'Bảng tổng hợp'!$C$11:$Q$20000,2,0))</f>
        <v/>
      </c>
      <c r="H314" s="144" t="str">
        <f>IF($F314="","",VLOOKUP($F314,'Bảng tổng hợp'!$C$11:$Q$20000,3,0))</f>
        <v/>
      </c>
      <c r="I314" s="145"/>
      <c r="J314" s="146">
        <f>IF(F314="",0,VLOOKUP(F314,'Bảng tổng hợp'!$P$11:$Q$397,2,0))</f>
        <v>0</v>
      </c>
      <c r="K314" s="147">
        <f t="shared" si="2"/>
        <v>0</v>
      </c>
      <c r="L314" s="148" t="str">
        <f>IF($F314="","",VLOOKUP($F314,'Bảng tổng hợp'!$C$11:$M$20000,10,0))</f>
        <v/>
      </c>
      <c r="M314" s="149" t="str">
        <f>IF($F314="","",VLOOKUP($F314,'Bảng tổng hợp'!$C$11:$M$20000,11,0))</f>
        <v/>
      </c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</row>
    <row r="315" ht="15.75" customHeight="1">
      <c r="A315" s="156"/>
      <c r="B315" s="154"/>
      <c r="C315" s="155"/>
      <c r="D315" s="156"/>
      <c r="E315" s="156"/>
      <c r="F315" s="156"/>
      <c r="G315" s="143" t="str">
        <f>IF($F315="","",VLOOKUP($F315,'Bảng tổng hợp'!$C$11:$Q$20000,2,0))</f>
        <v/>
      </c>
      <c r="H315" s="144" t="str">
        <f>IF($F315="","",VLOOKUP($F315,'Bảng tổng hợp'!$C$11:$Q$20000,3,0))</f>
        <v/>
      </c>
      <c r="I315" s="145"/>
      <c r="J315" s="146">
        <f>IF(F315="",0,VLOOKUP(F315,'Bảng tổng hợp'!$P$11:$Q$397,2,0))</f>
        <v>0</v>
      </c>
      <c r="K315" s="147">
        <f t="shared" si="2"/>
        <v>0</v>
      </c>
      <c r="L315" s="148" t="str">
        <f>IF($F315="","",VLOOKUP($F315,'Bảng tổng hợp'!$C$11:$M$20000,10,0))</f>
        <v/>
      </c>
      <c r="M315" s="149" t="str">
        <f>IF($F315="","",VLOOKUP($F315,'Bảng tổng hợp'!$C$11:$M$20000,11,0))</f>
        <v/>
      </c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</row>
    <row r="316" ht="15.75" customHeight="1">
      <c r="A316" s="156"/>
      <c r="B316" s="154"/>
      <c r="C316" s="155"/>
      <c r="D316" s="156"/>
      <c r="E316" s="156"/>
      <c r="F316" s="156"/>
      <c r="G316" s="143" t="str">
        <f>IF($F316="","",VLOOKUP($F316,'Bảng tổng hợp'!$C$11:$Q$20000,2,0))</f>
        <v/>
      </c>
      <c r="H316" s="144" t="str">
        <f>IF($F316="","",VLOOKUP($F316,'Bảng tổng hợp'!$C$11:$Q$20000,3,0))</f>
        <v/>
      </c>
      <c r="I316" s="145"/>
      <c r="J316" s="146">
        <f>IF(F316="",0,VLOOKUP(F316,'Bảng tổng hợp'!$P$11:$Q$397,2,0))</f>
        <v>0</v>
      </c>
      <c r="K316" s="147">
        <f t="shared" si="2"/>
        <v>0</v>
      </c>
      <c r="L316" s="148" t="str">
        <f>IF($F316="","",VLOOKUP($F316,'Bảng tổng hợp'!$C$11:$M$20000,10,0))</f>
        <v/>
      </c>
      <c r="M316" s="149" t="str">
        <f>IF($F316="","",VLOOKUP($F316,'Bảng tổng hợp'!$C$11:$M$20000,11,0))</f>
        <v/>
      </c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</row>
    <row r="317" ht="15.75" customHeight="1">
      <c r="A317" s="156"/>
      <c r="B317" s="154"/>
      <c r="C317" s="155"/>
      <c r="D317" s="156"/>
      <c r="E317" s="156"/>
      <c r="F317" s="156"/>
      <c r="G317" s="143" t="str">
        <f>IF($F317="","",VLOOKUP($F317,'Bảng tổng hợp'!$C$11:$Q$20000,2,0))</f>
        <v/>
      </c>
      <c r="H317" s="144" t="str">
        <f>IF($F317="","",VLOOKUP($F317,'Bảng tổng hợp'!$C$11:$Q$20000,3,0))</f>
        <v/>
      </c>
      <c r="I317" s="145"/>
      <c r="J317" s="146">
        <f>IF(F317="",0,VLOOKUP(F317,'Bảng tổng hợp'!$P$11:$Q$397,2,0))</f>
        <v>0</v>
      </c>
      <c r="K317" s="147">
        <f t="shared" si="2"/>
        <v>0</v>
      </c>
      <c r="L317" s="148" t="str">
        <f>IF($F317="","",VLOOKUP($F317,'Bảng tổng hợp'!$C$11:$M$20000,10,0))</f>
        <v/>
      </c>
      <c r="M317" s="149" t="str">
        <f>IF($F317="","",VLOOKUP($F317,'Bảng tổng hợp'!$C$11:$M$20000,11,0))</f>
        <v/>
      </c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</row>
    <row r="318" ht="15.75" customHeight="1">
      <c r="A318" s="156"/>
      <c r="B318" s="154"/>
      <c r="C318" s="155"/>
      <c r="D318" s="156"/>
      <c r="E318" s="156"/>
      <c r="F318" s="156"/>
      <c r="G318" s="143" t="str">
        <f>IF($F318="","",VLOOKUP($F318,'Bảng tổng hợp'!$C$11:$Q$20000,2,0))</f>
        <v/>
      </c>
      <c r="H318" s="144" t="str">
        <f>IF($F318="","",VLOOKUP($F318,'Bảng tổng hợp'!$C$11:$Q$20000,3,0))</f>
        <v/>
      </c>
      <c r="I318" s="145"/>
      <c r="J318" s="146">
        <f>IF(F318="",0,VLOOKUP(F318,'Bảng tổng hợp'!$P$11:$Q$397,2,0))</f>
        <v>0</v>
      </c>
      <c r="K318" s="147">
        <f t="shared" si="2"/>
        <v>0</v>
      </c>
      <c r="L318" s="148" t="str">
        <f>IF($F318="","",VLOOKUP($F318,'Bảng tổng hợp'!$C$11:$M$20000,10,0))</f>
        <v/>
      </c>
      <c r="M318" s="149" t="str">
        <f>IF($F318="","",VLOOKUP($F318,'Bảng tổng hợp'!$C$11:$M$20000,11,0))</f>
        <v/>
      </c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</row>
    <row r="319" ht="15.75" customHeight="1">
      <c r="A319" s="156"/>
      <c r="B319" s="154"/>
      <c r="C319" s="155"/>
      <c r="D319" s="156"/>
      <c r="E319" s="156"/>
      <c r="F319" s="156"/>
      <c r="G319" s="143" t="str">
        <f>IF($F319="","",VLOOKUP($F319,'Bảng tổng hợp'!$C$11:$Q$20000,2,0))</f>
        <v/>
      </c>
      <c r="H319" s="144" t="str">
        <f>IF($F319="","",VLOOKUP($F319,'Bảng tổng hợp'!$C$11:$Q$20000,3,0))</f>
        <v/>
      </c>
      <c r="I319" s="145"/>
      <c r="J319" s="146">
        <f>IF(F319="",0,VLOOKUP(F319,'Bảng tổng hợp'!$P$11:$Q$397,2,0))</f>
        <v>0</v>
      </c>
      <c r="K319" s="147">
        <f t="shared" si="2"/>
        <v>0</v>
      </c>
      <c r="L319" s="148" t="str">
        <f>IF($F319="","",VLOOKUP($F319,'Bảng tổng hợp'!$C$11:$M$20000,10,0))</f>
        <v/>
      </c>
      <c r="M319" s="149" t="str">
        <f>IF($F319="","",VLOOKUP($F319,'Bảng tổng hợp'!$C$11:$M$20000,11,0))</f>
        <v/>
      </c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</row>
    <row r="320" ht="15.75" customHeight="1">
      <c r="A320" s="156"/>
      <c r="B320" s="154"/>
      <c r="C320" s="155"/>
      <c r="D320" s="156"/>
      <c r="E320" s="156"/>
      <c r="F320" s="156"/>
      <c r="G320" s="143" t="str">
        <f>IF($F320="","",VLOOKUP($F320,'Bảng tổng hợp'!$C$11:$Q$20000,2,0))</f>
        <v/>
      </c>
      <c r="H320" s="144" t="str">
        <f>IF($F320="","",VLOOKUP($F320,'Bảng tổng hợp'!$C$11:$Q$20000,3,0))</f>
        <v/>
      </c>
      <c r="I320" s="145"/>
      <c r="J320" s="146">
        <f>IF(F320="",0,VLOOKUP(F320,'Bảng tổng hợp'!$P$11:$Q$397,2,0))</f>
        <v>0</v>
      </c>
      <c r="K320" s="147">
        <f t="shared" si="2"/>
        <v>0</v>
      </c>
      <c r="L320" s="148" t="str">
        <f>IF($F320="","",VLOOKUP($F320,'Bảng tổng hợp'!$C$11:$M$20000,10,0))</f>
        <v/>
      </c>
      <c r="M320" s="149" t="str">
        <f>IF($F320="","",VLOOKUP($F320,'Bảng tổng hợp'!$C$11:$M$20000,11,0))</f>
        <v/>
      </c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</row>
    <row r="321" ht="15.75" customHeight="1">
      <c r="A321" s="156"/>
      <c r="B321" s="154"/>
      <c r="C321" s="155"/>
      <c r="D321" s="156"/>
      <c r="E321" s="156"/>
      <c r="F321" s="156"/>
      <c r="G321" s="143" t="str">
        <f>IF($F321="","",VLOOKUP($F321,'Bảng tổng hợp'!$C$11:$Q$20000,2,0))</f>
        <v/>
      </c>
      <c r="H321" s="144" t="str">
        <f>IF($F321="","",VLOOKUP($F321,'Bảng tổng hợp'!$C$11:$Q$20000,3,0))</f>
        <v/>
      </c>
      <c r="I321" s="145"/>
      <c r="J321" s="146">
        <f>IF(F321="",0,VLOOKUP(F321,'Bảng tổng hợp'!$P$11:$Q$397,2,0))</f>
        <v>0</v>
      </c>
      <c r="K321" s="147">
        <f t="shared" si="2"/>
        <v>0</v>
      </c>
      <c r="L321" s="148" t="str">
        <f>IF($F321="","",VLOOKUP($F321,'Bảng tổng hợp'!$C$11:$M$20000,10,0))</f>
        <v/>
      </c>
      <c r="M321" s="149" t="str">
        <f>IF($F321="","",VLOOKUP($F321,'Bảng tổng hợp'!$C$11:$M$20000,11,0))</f>
        <v/>
      </c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</row>
    <row r="322" ht="15.75" customHeight="1">
      <c r="A322" s="156"/>
      <c r="B322" s="154"/>
      <c r="C322" s="155"/>
      <c r="D322" s="156"/>
      <c r="E322" s="156"/>
      <c r="F322" s="156"/>
      <c r="G322" s="143" t="str">
        <f>IF($F322="","",VLOOKUP($F322,'Bảng tổng hợp'!$C$11:$Q$20000,2,0))</f>
        <v/>
      </c>
      <c r="H322" s="144" t="str">
        <f>IF($F322="","",VLOOKUP($F322,'Bảng tổng hợp'!$C$11:$Q$20000,3,0))</f>
        <v/>
      </c>
      <c r="I322" s="145"/>
      <c r="J322" s="146">
        <f>IF(F322="",0,VLOOKUP(F322,'Bảng tổng hợp'!$P$11:$Q$397,2,0))</f>
        <v>0</v>
      </c>
      <c r="K322" s="147">
        <f t="shared" si="2"/>
        <v>0</v>
      </c>
      <c r="L322" s="148" t="str">
        <f>IF($F322="","",VLOOKUP($F322,'Bảng tổng hợp'!$C$11:$M$20000,10,0))</f>
        <v/>
      </c>
      <c r="M322" s="149" t="str">
        <f>IF($F322="","",VLOOKUP($F322,'Bảng tổng hợp'!$C$11:$M$20000,11,0))</f>
        <v/>
      </c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</row>
    <row r="323" ht="15.75" customHeight="1">
      <c r="A323" s="156"/>
      <c r="B323" s="154"/>
      <c r="C323" s="155"/>
      <c r="D323" s="156"/>
      <c r="E323" s="156"/>
      <c r="F323" s="156"/>
      <c r="G323" s="143" t="str">
        <f>IF($F323="","",VLOOKUP($F323,'Bảng tổng hợp'!$C$11:$Q$20000,2,0))</f>
        <v/>
      </c>
      <c r="H323" s="144" t="str">
        <f>IF($F323="","",VLOOKUP($F323,'Bảng tổng hợp'!$C$11:$Q$20000,3,0))</f>
        <v/>
      </c>
      <c r="I323" s="145"/>
      <c r="J323" s="146">
        <f>IF(F323="",0,VLOOKUP(F323,'Bảng tổng hợp'!$P$11:$Q$397,2,0))</f>
        <v>0</v>
      </c>
      <c r="K323" s="147">
        <f t="shared" si="2"/>
        <v>0</v>
      </c>
      <c r="L323" s="148" t="str">
        <f>IF($F323="","",VLOOKUP($F323,'Bảng tổng hợp'!$C$11:$M$20000,10,0))</f>
        <v/>
      </c>
      <c r="M323" s="149" t="str">
        <f>IF($F323="","",VLOOKUP($F323,'Bảng tổng hợp'!$C$11:$M$20000,11,0))</f>
        <v/>
      </c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</row>
    <row r="324" ht="15.75" customHeight="1">
      <c r="A324" s="156"/>
      <c r="B324" s="154"/>
      <c r="C324" s="155"/>
      <c r="D324" s="156"/>
      <c r="E324" s="156"/>
      <c r="F324" s="156"/>
      <c r="G324" s="143" t="str">
        <f>IF($F324="","",VLOOKUP($F324,'Bảng tổng hợp'!$C$11:$Q$20000,2,0))</f>
        <v/>
      </c>
      <c r="H324" s="144" t="str">
        <f>IF($F324="","",VLOOKUP($F324,'Bảng tổng hợp'!$C$11:$Q$20000,3,0))</f>
        <v/>
      </c>
      <c r="I324" s="145"/>
      <c r="J324" s="146">
        <f>IF(F324="",0,VLOOKUP(F324,'Bảng tổng hợp'!$P$11:$Q$397,2,0))</f>
        <v>0</v>
      </c>
      <c r="K324" s="147">
        <f t="shared" si="2"/>
        <v>0</v>
      </c>
      <c r="L324" s="148" t="str">
        <f>IF($F324="","",VLOOKUP($F324,'Bảng tổng hợp'!$C$11:$M$20000,10,0))</f>
        <v/>
      </c>
      <c r="M324" s="149" t="str">
        <f>IF($F324="","",VLOOKUP($F324,'Bảng tổng hợp'!$C$11:$M$20000,11,0))</f>
        <v/>
      </c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</row>
    <row r="325" ht="15.75" customHeight="1">
      <c r="A325" s="156"/>
      <c r="B325" s="154"/>
      <c r="C325" s="155"/>
      <c r="D325" s="156"/>
      <c r="E325" s="156"/>
      <c r="F325" s="156"/>
      <c r="G325" s="143" t="str">
        <f>IF($F325="","",VLOOKUP($F325,'Bảng tổng hợp'!$C$11:$Q$20000,2,0))</f>
        <v/>
      </c>
      <c r="H325" s="144" t="str">
        <f>IF($F325="","",VLOOKUP($F325,'Bảng tổng hợp'!$C$11:$Q$20000,3,0))</f>
        <v/>
      </c>
      <c r="I325" s="145"/>
      <c r="J325" s="146">
        <f>IF(F325="",0,VLOOKUP(F325,'Bảng tổng hợp'!$P$11:$Q$397,2,0))</f>
        <v>0</v>
      </c>
      <c r="K325" s="147">
        <f t="shared" si="2"/>
        <v>0</v>
      </c>
      <c r="L325" s="148" t="str">
        <f>IF($F325="","",VLOOKUP($F325,'Bảng tổng hợp'!$C$11:$M$20000,10,0))</f>
        <v/>
      </c>
      <c r="M325" s="149" t="str">
        <f>IF($F325="","",VLOOKUP($F325,'Bảng tổng hợp'!$C$11:$M$20000,11,0))</f>
        <v/>
      </c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</row>
    <row r="326" ht="15.75" customHeight="1">
      <c r="A326" s="156"/>
      <c r="B326" s="154"/>
      <c r="C326" s="155"/>
      <c r="D326" s="156"/>
      <c r="E326" s="156"/>
      <c r="F326" s="156"/>
      <c r="G326" s="143" t="str">
        <f>IF($F326="","",VLOOKUP($F326,'Bảng tổng hợp'!$C$11:$Q$20000,2,0))</f>
        <v/>
      </c>
      <c r="H326" s="144" t="str">
        <f>IF($F326="","",VLOOKUP($F326,'Bảng tổng hợp'!$C$11:$Q$20000,3,0))</f>
        <v/>
      </c>
      <c r="I326" s="145"/>
      <c r="J326" s="146">
        <f>IF(F326="",0,VLOOKUP(F326,'Bảng tổng hợp'!$P$11:$Q$397,2,0))</f>
        <v>0</v>
      </c>
      <c r="K326" s="147">
        <f t="shared" si="2"/>
        <v>0</v>
      </c>
      <c r="L326" s="148" t="str">
        <f>IF($F326="","",VLOOKUP($F326,'Bảng tổng hợp'!$C$11:$M$20000,10,0))</f>
        <v/>
      </c>
      <c r="M326" s="149" t="str">
        <f>IF($F326="","",VLOOKUP($F326,'Bảng tổng hợp'!$C$11:$M$20000,11,0))</f>
        <v/>
      </c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</row>
    <row r="327" ht="15.75" customHeight="1">
      <c r="A327" s="156"/>
      <c r="B327" s="154"/>
      <c r="C327" s="155"/>
      <c r="D327" s="156"/>
      <c r="E327" s="156"/>
      <c r="F327" s="156"/>
      <c r="G327" s="143" t="str">
        <f>IF($F327="","",VLOOKUP($F327,'Bảng tổng hợp'!$C$11:$Q$20000,2,0))</f>
        <v/>
      </c>
      <c r="H327" s="144" t="str">
        <f>IF($F327="","",VLOOKUP($F327,'Bảng tổng hợp'!$C$11:$Q$20000,3,0))</f>
        <v/>
      </c>
      <c r="I327" s="145"/>
      <c r="J327" s="146">
        <f>IF(F327="",0,VLOOKUP(F327,'Bảng tổng hợp'!$P$11:$Q$397,2,0))</f>
        <v>0</v>
      </c>
      <c r="K327" s="147">
        <f t="shared" si="2"/>
        <v>0</v>
      </c>
      <c r="L327" s="148" t="str">
        <f>IF($F327="","",VLOOKUP($F327,'Bảng tổng hợp'!$C$11:$M$20000,10,0))</f>
        <v/>
      </c>
      <c r="M327" s="149" t="str">
        <f>IF($F327="","",VLOOKUP($F327,'Bảng tổng hợp'!$C$11:$M$20000,11,0))</f>
        <v/>
      </c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</row>
    <row r="328" ht="15.75" customHeight="1">
      <c r="A328" s="156"/>
      <c r="B328" s="154"/>
      <c r="C328" s="155"/>
      <c r="D328" s="156"/>
      <c r="E328" s="156"/>
      <c r="F328" s="156"/>
      <c r="G328" s="143" t="str">
        <f>IF($F328="","",VLOOKUP($F328,'Bảng tổng hợp'!$C$11:$Q$20000,2,0))</f>
        <v/>
      </c>
      <c r="H328" s="144" t="str">
        <f>IF($F328="","",VLOOKUP($F328,'Bảng tổng hợp'!$C$11:$Q$20000,3,0))</f>
        <v/>
      </c>
      <c r="I328" s="145"/>
      <c r="J328" s="146">
        <f>IF(F328="",0,VLOOKUP(F328,'Bảng tổng hợp'!$P$11:$Q$397,2,0))</f>
        <v>0</v>
      </c>
      <c r="K328" s="147">
        <f t="shared" si="2"/>
        <v>0</v>
      </c>
      <c r="L328" s="148" t="str">
        <f>IF($F328="","",VLOOKUP($F328,'Bảng tổng hợp'!$C$11:$M$20000,10,0))</f>
        <v/>
      </c>
      <c r="M328" s="149" t="str">
        <f>IF($F328="","",VLOOKUP($F328,'Bảng tổng hợp'!$C$11:$M$20000,11,0))</f>
        <v/>
      </c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</row>
    <row r="329" ht="15.75" customHeight="1">
      <c r="A329" s="156"/>
      <c r="B329" s="154"/>
      <c r="C329" s="155"/>
      <c r="D329" s="156"/>
      <c r="E329" s="156"/>
      <c r="F329" s="156"/>
      <c r="G329" s="143" t="str">
        <f>IF($F329="","",VLOOKUP($F329,'Bảng tổng hợp'!$C$11:$Q$20000,2,0))</f>
        <v/>
      </c>
      <c r="H329" s="144" t="str">
        <f>IF($F329="","",VLOOKUP($F329,'Bảng tổng hợp'!$C$11:$Q$20000,3,0))</f>
        <v/>
      </c>
      <c r="I329" s="145"/>
      <c r="J329" s="146">
        <f>IF(F329="",0,VLOOKUP(F329,'Bảng tổng hợp'!$P$11:$Q$397,2,0))</f>
        <v>0</v>
      </c>
      <c r="K329" s="147">
        <f t="shared" si="2"/>
        <v>0</v>
      </c>
      <c r="L329" s="148" t="str">
        <f>IF($F329="","",VLOOKUP($F329,'Bảng tổng hợp'!$C$11:$M$20000,10,0))</f>
        <v/>
      </c>
      <c r="M329" s="149" t="str">
        <f>IF($F329="","",VLOOKUP($F329,'Bảng tổng hợp'!$C$11:$M$20000,11,0))</f>
        <v/>
      </c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</row>
    <row r="330" ht="15.75" customHeight="1">
      <c r="A330" s="156"/>
      <c r="B330" s="154"/>
      <c r="C330" s="155"/>
      <c r="D330" s="156"/>
      <c r="E330" s="156"/>
      <c r="F330" s="156"/>
      <c r="G330" s="143" t="str">
        <f>IF($F330="","",VLOOKUP($F330,'Bảng tổng hợp'!$C$11:$Q$20000,2,0))</f>
        <v/>
      </c>
      <c r="H330" s="144" t="str">
        <f>IF($F330="","",VLOOKUP($F330,'Bảng tổng hợp'!$C$11:$Q$20000,3,0))</f>
        <v/>
      </c>
      <c r="I330" s="145"/>
      <c r="J330" s="146">
        <f>IF(F330="",0,VLOOKUP(F330,'Bảng tổng hợp'!$P$11:$Q$397,2,0))</f>
        <v>0</v>
      </c>
      <c r="K330" s="147">
        <f t="shared" si="2"/>
        <v>0</v>
      </c>
      <c r="L330" s="148" t="str">
        <f>IF($F330="","",VLOOKUP($F330,'Bảng tổng hợp'!$C$11:$M$20000,10,0))</f>
        <v/>
      </c>
      <c r="M330" s="149" t="str">
        <f>IF($F330="","",VLOOKUP($F330,'Bảng tổng hợp'!$C$11:$M$20000,11,0))</f>
        <v/>
      </c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</row>
    <row r="331" ht="15.75" customHeight="1">
      <c r="A331" s="156"/>
      <c r="B331" s="154"/>
      <c r="C331" s="155"/>
      <c r="D331" s="156"/>
      <c r="E331" s="156"/>
      <c r="F331" s="156"/>
      <c r="G331" s="143" t="str">
        <f>IF($F331="","",VLOOKUP($F331,'Bảng tổng hợp'!$C$11:$Q$20000,2,0))</f>
        <v/>
      </c>
      <c r="H331" s="144" t="str">
        <f>IF($F331="","",VLOOKUP($F331,'Bảng tổng hợp'!$C$11:$Q$20000,3,0))</f>
        <v/>
      </c>
      <c r="I331" s="145"/>
      <c r="J331" s="146">
        <f>IF(F331="",0,VLOOKUP(F331,'Bảng tổng hợp'!$P$11:$Q$397,2,0))</f>
        <v>0</v>
      </c>
      <c r="K331" s="147">
        <f t="shared" si="2"/>
        <v>0</v>
      </c>
      <c r="L331" s="148" t="str">
        <f>IF($F331="","",VLOOKUP($F331,'Bảng tổng hợp'!$C$11:$M$20000,10,0))</f>
        <v/>
      </c>
      <c r="M331" s="149" t="str">
        <f>IF($F331="","",VLOOKUP($F331,'Bảng tổng hợp'!$C$11:$M$20000,11,0))</f>
        <v/>
      </c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</row>
    <row r="332" ht="15.75" customHeight="1">
      <c r="A332" s="156"/>
      <c r="B332" s="154"/>
      <c r="C332" s="155"/>
      <c r="D332" s="156"/>
      <c r="E332" s="156"/>
      <c r="F332" s="156"/>
      <c r="G332" s="143" t="str">
        <f>IF($F332="","",VLOOKUP($F332,'Bảng tổng hợp'!$C$11:$Q$20000,2,0))</f>
        <v/>
      </c>
      <c r="H332" s="144" t="str">
        <f>IF($F332="","",VLOOKUP($F332,'Bảng tổng hợp'!$C$11:$Q$20000,3,0))</f>
        <v/>
      </c>
      <c r="I332" s="145"/>
      <c r="J332" s="146">
        <f>IF(F332="",0,VLOOKUP(F332,'Bảng tổng hợp'!$P$11:$Q$397,2,0))</f>
        <v>0</v>
      </c>
      <c r="K332" s="147">
        <f t="shared" si="2"/>
        <v>0</v>
      </c>
      <c r="L332" s="148" t="str">
        <f>IF($F332="","",VLOOKUP($F332,'Bảng tổng hợp'!$C$11:$M$20000,10,0))</f>
        <v/>
      </c>
      <c r="M332" s="149" t="str">
        <f>IF($F332="","",VLOOKUP($F332,'Bảng tổng hợp'!$C$11:$M$20000,11,0))</f>
        <v/>
      </c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</row>
    <row r="333" ht="15.75" customHeight="1">
      <c r="A333" s="156"/>
      <c r="B333" s="154"/>
      <c r="C333" s="155"/>
      <c r="D333" s="156"/>
      <c r="E333" s="156"/>
      <c r="F333" s="156"/>
      <c r="G333" s="143" t="str">
        <f>IF($F333="","",VLOOKUP($F333,'Bảng tổng hợp'!$C$11:$Q$20000,2,0))</f>
        <v/>
      </c>
      <c r="H333" s="144" t="str">
        <f>IF($F333="","",VLOOKUP($F333,'Bảng tổng hợp'!$C$11:$Q$20000,3,0))</f>
        <v/>
      </c>
      <c r="I333" s="145"/>
      <c r="J333" s="146">
        <f>IF(F333="",0,VLOOKUP(F333,'Bảng tổng hợp'!$P$11:$Q$397,2,0))</f>
        <v>0</v>
      </c>
      <c r="K333" s="147">
        <f t="shared" si="2"/>
        <v>0</v>
      </c>
      <c r="L333" s="148" t="str">
        <f>IF($F333="","",VLOOKUP($F333,'Bảng tổng hợp'!$C$11:$M$20000,10,0))</f>
        <v/>
      </c>
      <c r="M333" s="149" t="str">
        <f>IF($F333="","",VLOOKUP($F333,'Bảng tổng hợp'!$C$11:$M$20000,11,0))</f>
        <v/>
      </c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</row>
    <row r="334" ht="15.75" customHeight="1">
      <c r="A334" s="156"/>
      <c r="B334" s="154"/>
      <c r="C334" s="155"/>
      <c r="D334" s="156"/>
      <c r="E334" s="156"/>
      <c r="F334" s="156"/>
      <c r="G334" s="143" t="str">
        <f>IF($F334="","",VLOOKUP($F334,'Bảng tổng hợp'!$C$11:$Q$20000,2,0))</f>
        <v/>
      </c>
      <c r="H334" s="144" t="str">
        <f>IF($F334="","",VLOOKUP($F334,'Bảng tổng hợp'!$C$11:$Q$20000,3,0))</f>
        <v/>
      </c>
      <c r="I334" s="145"/>
      <c r="J334" s="146">
        <f>IF(F334="",0,VLOOKUP(F334,'Bảng tổng hợp'!$P$11:$Q$397,2,0))</f>
        <v>0</v>
      </c>
      <c r="K334" s="147">
        <f t="shared" si="2"/>
        <v>0</v>
      </c>
      <c r="L334" s="148" t="str">
        <f>IF($F334="","",VLOOKUP($F334,'Bảng tổng hợp'!$C$11:$M$20000,10,0))</f>
        <v/>
      </c>
      <c r="M334" s="149" t="str">
        <f>IF($F334="","",VLOOKUP($F334,'Bảng tổng hợp'!$C$11:$M$20000,11,0))</f>
        <v/>
      </c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</row>
    <row r="335" ht="15.75" customHeight="1">
      <c r="A335" s="156"/>
      <c r="B335" s="154"/>
      <c r="C335" s="155"/>
      <c r="D335" s="156"/>
      <c r="E335" s="156"/>
      <c r="F335" s="156"/>
      <c r="G335" s="143" t="str">
        <f>IF($F335="","",VLOOKUP($F335,'Bảng tổng hợp'!$C$11:$Q$20000,2,0))</f>
        <v/>
      </c>
      <c r="H335" s="144" t="str">
        <f>IF($F335="","",VLOOKUP($F335,'Bảng tổng hợp'!$C$11:$Q$20000,3,0))</f>
        <v/>
      </c>
      <c r="I335" s="145"/>
      <c r="J335" s="146">
        <f>IF(F335="",0,VLOOKUP(F335,'Bảng tổng hợp'!$P$11:$Q$397,2,0))</f>
        <v>0</v>
      </c>
      <c r="K335" s="147">
        <f t="shared" si="2"/>
        <v>0</v>
      </c>
      <c r="L335" s="148" t="str">
        <f>IF($F335="","",VLOOKUP($F335,'Bảng tổng hợp'!$C$11:$M$20000,10,0))</f>
        <v/>
      </c>
      <c r="M335" s="149" t="str">
        <f>IF($F335="","",VLOOKUP($F335,'Bảng tổng hợp'!$C$11:$M$20000,11,0))</f>
        <v/>
      </c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</row>
    <row r="336" ht="15.75" customHeight="1">
      <c r="A336" s="156"/>
      <c r="B336" s="154"/>
      <c r="C336" s="155"/>
      <c r="D336" s="156"/>
      <c r="E336" s="156"/>
      <c r="F336" s="156"/>
      <c r="G336" s="143" t="str">
        <f>IF($F336="","",VLOOKUP($F336,'Bảng tổng hợp'!$C$11:$Q$20000,2,0))</f>
        <v/>
      </c>
      <c r="H336" s="144" t="str">
        <f>IF($F336="","",VLOOKUP($F336,'Bảng tổng hợp'!$C$11:$Q$20000,3,0))</f>
        <v/>
      </c>
      <c r="I336" s="145"/>
      <c r="J336" s="146">
        <f>IF(F336="",0,VLOOKUP(F336,'Bảng tổng hợp'!$P$11:$Q$397,2,0))</f>
        <v>0</v>
      </c>
      <c r="K336" s="147">
        <f t="shared" si="2"/>
        <v>0</v>
      </c>
      <c r="L336" s="148" t="str">
        <f>IF($F336="","",VLOOKUP($F336,'Bảng tổng hợp'!$C$11:$M$20000,10,0))</f>
        <v/>
      </c>
      <c r="M336" s="149" t="str">
        <f>IF($F336="","",VLOOKUP($F336,'Bảng tổng hợp'!$C$11:$M$20000,11,0))</f>
        <v/>
      </c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</row>
    <row r="337" ht="15.75" customHeight="1">
      <c r="A337" s="156"/>
      <c r="B337" s="154"/>
      <c r="C337" s="155"/>
      <c r="D337" s="156"/>
      <c r="E337" s="156"/>
      <c r="F337" s="156"/>
      <c r="G337" s="143" t="str">
        <f>IF($F337="","",VLOOKUP($F337,'Bảng tổng hợp'!$C$11:$Q$20000,2,0))</f>
        <v/>
      </c>
      <c r="H337" s="144" t="str">
        <f>IF($F337="","",VLOOKUP($F337,'Bảng tổng hợp'!$C$11:$Q$20000,3,0))</f>
        <v/>
      </c>
      <c r="I337" s="145"/>
      <c r="J337" s="146">
        <f>IF(F337="",0,VLOOKUP(F337,'Bảng tổng hợp'!$P$11:$Q$397,2,0))</f>
        <v>0</v>
      </c>
      <c r="K337" s="147">
        <f t="shared" si="2"/>
        <v>0</v>
      </c>
      <c r="L337" s="148" t="str">
        <f>IF($F337="","",VLOOKUP($F337,'Bảng tổng hợp'!$C$11:$M$20000,10,0))</f>
        <v/>
      </c>
      <c r="M337" s="149" t="str">
        <f>IF($F337="","",VLOOKUP($F337,'Bảng tổng hợp'!$C$11:$M$20000,11,0))</f>
        <v/>
      </c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</row>
    <row r="338" ht="15.75" customHeight="1">
      <c r="A338" s="156"/>
      <c r="B338" s="154"/>
      <c r="C338" s="155"/>
      <c r="D338" s="156"/>
      <c r="E338" s="156"/>
      <c r="F338" s="156"/>
      <c r="G338" s="143" t="str">
        <f>IF($F338="","",VLOOKUP($F338,'Bảng tổng hợp'!$C$11:$Q$20000,2,0))</f>
        <v/>
      </c>
      <c r="H338" s="144" t="str">
        <f>IF($F338="","",VLOOKUP($F338,'Bảng tổng hợp'!$C$11:$Q$20000,3,0))</f>
        <v/>
      </c>
      <c r="I338" s="145"/>
      <c r="J338" s="146">
        <f>IF(F338="",0,VLOOKUP(F338,'Bảng tổng hợp'!$P$11:$Q$397,2,0))</f>
        <v>0</v>
      </c>
      <c r="K338" s="147">
        <f t="shared" si="2"/>
        <v>0</v>
      </c>
      <c r="L338" s="148" t="str">
        <f>IF($F338="","",VLOOKUP($F338,'Bảng tổng hợp'!$C$11:$M$20000,10,0))</f>
        <v/>
      </c>
      <c r="M338" s="149" t="str">
        <f>IF($F338="","",VLOOKUP($F338,'Bảng tổng hợp'!$C$11:$M$20000,11,0))</f>
        <v/>
      </c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</row>
    <row r="339" ht="15.75" customHeight="1">
      <c r="A339" s="156"/>
      <c r="B339" s="154"/>
      <c r="C339" s="155"/>
      <c r="D339" s="156"/>
      <c r="E339" s="156"/>
      <c r="F339" s="156"/>
      <c r="G339" s="143" t="str">
        <f>IF($F339="","",VLOOKUP($F339,'Bảng tổng hợp'!$C$11:$Q$20000,2,0))</f>
        <v/>
      </c>
      <c r="H339" s="144" t="str">
        <f>IF($F339="","",VLOOKUP($F339,'Bảng tổng hợp'!$C$11:$Q$20000,3,0))</f>
        <v/>
      </c>
      <c r="I339" s="145"/>
      <c r="J339" s="146">
        <f>IF(F339="",0,VLOOKUP(F339,'Bảng tổng hợp'!$P$11:$Q$397,2,0))</f>
        <v>0</v>
      </c>
      <c r="K339" s="147">
        <f t="shared" si="2"/>
        <v>0</v>
      </c>
      <c r="L339" s="148" t="str">
        <f>IF($F339="","",VLOOKUP($F339,'Bảng tổng hợp'!$C$11:$M$20000,10,0))</f>
        <v/>
      </c>
      <c r="M339" s="149" t="str">
        <f>IF($F339="","",VLOOKUP($F339,'Bảng tổng hợp'!$C$11:$M$20000,11,0))</f>
        <v/>
      </c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</row>
    <row r="340" ht="15.75" customHeight="1">
      <c r="A340" s="156"/>
      <c r="B340" s="154"/>
      <c r="C340" s="155"/>
      <c r="D340" s="156"/>
      <c r="E340" s="156"/>
      <c r="F340" s="156"/>
      <c r="G340" s="143" t="str">
        <f>IF($F340="","",VLOOKUP($F340,'Bảng tổng hợp'!$C$11:$Q$20000,2,0))</f>
        <v/>
      </c>
      <c r="H340" s="144" t="str">
        <f>IF($F340="","",VLOOKUP($F340,'Bảng tổng hợp'!$C$11:$Q$20000,3,0))</f>
        <v/>
      </c>
      <c r="I340" s="145"/>
      <c r="J340" s="146">
        <f>IF(F340="",0,VLOOKUP(F340,'Bảng tổng hợp'!$P$11:$Q$397,2,0))</f>
        <v>0</v>
      </c>
      <c r="K340" s="147">
        <f t="shared" si="2"/>
        <v>0</v>
      </c>
      <c r="L340" s="148" t="str">
        <f>IF($F340="","",VLOOKUP($F340,'Bảng tổng hợp'!$C$11:$M$20000,10,0))</f>
        <v/>
      </c>
      <c r="M340" s="149" t="str">
        <f>IF($F340="","",VLOOKUP($F340,'Bảng tổng hợp'!$C$11:$M$20000,11,0))</f>
        <v/>
      </c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</row>
    <row r="341" ht="15.75" customHeight="1">
      <c r="A341" s="156"/>
      <c r="B341" s="154"/>
      <c r="C341" s="155"/>
      <c r="D341" s="156"/>
      <c r="E341" s="156"/>
      <c r="F341" s="156"/>
      <c r="G341" s="143" t="str">
        <f>IF($F341="","",VLOOKUP($F341,'Bảng tổng hợp'!$C$11:$Q$20000,2,0))</f>
        <v/>
      </c>
      <c r="H341" s="144" t="str">
        <f>IF($F341="","",VLOOKUP($F341,'Bảng tổng hợp'!$C$11:$Q$20000,3,0))</f>
        <v/>
      </c>
      <c r="I341" s="145"/>
      <c r="J341" s="146">
        <f>IF(F341="",0,VLOOKUP(F341,'Bảng tổng hợp'!$P$11:$Q$397,2,0))</f>
        <v>0</v>
      </c>
      <c r="K341" s="147">
        <f t="shared" si="2"/>
        <v>0</v>
      </c>
      <c r="L341" s="148" t="str">
        <f>IF($F341="","",VLOOKUP($F341,'Bảng tổng hợp'!$C$11:$M$20000,10,0))</f>
        <v/>
      </c>
      <c r="M341" s="149" t="str">
        <f>IF($F341="","",VLOOKUP($F341,'Bảng tổng hợp'!$C$11:$M$20000,11,0))</f>
        <v/>
      </c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</row>
    <row r="342" ht="15.75" customHeight="1">
      <c r="A342" s="156"/>
      <c r="B342" s="154"/>
      <c r="C342" s="155"/>
      <c r="D342" s="156"/>
      <c r="E342" s="156"/>
      <c r="F342" s="156"/>
      <c r="G342" s="143" t="str">
        <f>IF($F342="","",VLOOKUP($F342,'Bảng tổng hợp'!$C$11:$Q$20000,2,0))</f>
        <v/>
      </c>
      <c r="H342" s="144" t="str">
        <f>IF($F342="","",VLOOKUP($F342,'Bảng tổng hợp'!$C$11:$Q$20000,3,0))</f>
        <v/>
      </c>
      <c r="I342" s="145"/>
      <c r="J342" s="146">
        <f>IF(F342="",0,VLOOKUP(F342,'Bảng tổng hợp'!$P$11:$Q$397,2,0))</f>
        <v>0</v>
      </c>
      <c r="K342" s="147">
        <f t="shared" si="2"/>
        <v>0</v>
      </c>
      <c r="L342" s="148" t="str">
        <f>IF($F342="","",VLOOKUP($F342,'Bảng tổng hợp'!$C$11:$M$20000,10,0))</f>
        <v/>
      </c>
      <c r="M342" s="149" t="str">
        <f>IF($F342="","",VLOOKUP($F342,'Bảng tổng hợp'!$C$11:$M$20000,11,0))</f>
        <v/>
      </c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</row>
    <row r="343" ht="15.75" customHeight="1">
      <c r="A343" s="156"/>
      <c r="B343" s="154"/>
      <c r="C343" s="155"/>
      <c r="D343" s="156"/>
      <c r="E343" s="156"/>
      <c r="F343" s="156"/>
      <c r="G343" s="143" t="str">
        <f>IF($F343="","",VLOOKUP($F343,'Bảng tổng hợp'!$C$11:$Q$20000,2,0))</f>
        <v/>
      </c>
      <c r="H343" s="144" t="str">
        <f>IF($F343="","",VLOOKUP($F343,'Bảng tổng hợp'!$C$11:$Q$20000,3,0))</f>
        <v/>
      </c>
      <c r="I343" s="145"/>
      <c r="J343" s="146">
        <f>IF(F343="",0,VLOOKUP(F343,'Bảng tổng hợp'!$P$11:$Q$397,2,0))</f>
        <v>0</v>
      </c>
      <c r="K343" s="147">
        <f t="shared" si="2"/>
        <v>0</v>
      </c>
      <c r="L343" s="148" t="str">
        <f>IF($F343="","",VLOOKUP($F343,'Bảng tổng hợp'!$C$11:$M$20000,10,0))</f>
        <v/>
      </c>
      <c r="M343" s="149" t="str">
        <f>IF($F343="","",VLOOKUP($F343,'Bảng tổng hợp'!$C$11:$M$20000,11,0))</f>
        <v/>
      </c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</row>
    <row r="344" ht="15.75" customHeight="1">
      <c r="A344" s="156"/>
      <c r="B344" s="154"/>
      <c r="C344" s="155"/>
      <c r="D344" s="156"/>
      <c r="E344" s="156"/>
      <c r="F344" s="156"/>
      <c r="G344" s="143" t="str">
        <f>IF($F344="","",VLOOKUP($F344,'Bảng tổng hợp'!$C$11:$Q$20000,2,0))</f>
        <v/>
      </c>
      <c r="H344" s="144" t="str">
        <f>IF($F344="","",VLOOKUP($F344,'Bảng tổng hợp'!$C$11:$Q$20000,3,0))</f>
        <v/>
      </c>
      <c r="I344" s="145"/>
      <c r="J344" s="146">
        <f>IF(F344="",0,VLOOKUP(F344,'Bảng tổng hợp'!$P$11:$Q$397,2,0))</f>
        <v>0</v>
      </c>
      <c r="K344" s="147">
        <f t="shared" si="2"/>
        <v>0</v>
      </c>
      <c r="L344" s="148" t="str">
        <f>IF($F344="","",VLOOKUP($F344,'Bảng tổng hợp'!$C$11:$M$20000,10,0))</f>
        <v/>
      </c>
      <c r="M344" s="149" t="str">
        <f>IF($F344="","",VLOOKUP($F344,'Bảng tổng hợp'!$C$11:$M$20000,11,0))</f>
        <v/>
      </c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</row>
    <row r="345" ht="15.75" customHeight="1">
      <c r="A345" s="156"/>
      <c r="B345" s="154"/>
      <c r="C345" s="155"/>
      <c r="D345" s="156"/>
      <c r="E345" s="156"/>
      <c r="F345" s="156"/>
      <c r="G345" s="143" t="str">
        <f>IF($F345="","",VLOOKUP($F345,'Bảng tổng hợp'!$C$11:$Q$20000,2,0))</f>
        <v/>
      </c>
      <c r="H345" s="144" t="str">
        <f>IF($F345="","",VLOOKUP($F345,'Bảng tổng hợp'!$C$11:$Q$20000,3,0))</f>
        <v/>
      </c>
      <c r="I345" s="145"/>
      <c r="J345" s="146">
        <f>IF(F345="",0,VLOOKUP(F345,'Bảng tổng hợp'!$P$11:$Q$397,2,0))</f>
        <v>0</v>
      </c>
      <c r="K345" s="147">
        <f t="shared" si="2"/>
        <v>0</v>
      </c>
      <c r="L345" s="148" t="str">
        <f>IF($F345="","",VLOOKUP($F345,'Bảng tổng hợp'!$C$11:$M$20000,10,0))</f>
        <v/>
      </c>
      <c r="M345" s="149" t="str">
        <f>IF($F345="","",VLOOKUP($F345,'Bảng tổng hợp'!$C$11:$M$20000,11,0))</f>
        <v/>
      </c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</row>
    <row r="346" ht="15.75" customHeight="1">
      <c r="A346" s="156"/>
      <c r="B346" s="154"/>
      <c r="C346" s="155"/>
      <c r="D346" s="156"/>
      <c r="E346" s="156"/>
      <c r="F346" s="156"/>
      <c r="G346" s="143" t="str">
        <f>IF($F346="","",VLOOKUP($F346,'Bảng tổng hợp'!$C$11:$Q$20000,2,0))</f>
        <v/>
      </c>
      <c r="H346" s="144" t="str">
        <f>IF($F346="","",VLOOKUP($F346,'Bảng tổng hợp'!$C$11:$Q$20000,3,0))</f>
        <v/>
      </c>
      <c r="I346" s="145"/>
      <c r="J346" s="146">
        <f>IF(F346="",0,VLOOKUP(F346,'Bảng tổng hợp'!$P$11:$Q$397,2,0))</f>
        <v>0</v>
      </c>
      <c r="K346" s="147">
        <f t="shared" si="2"/>
        <v>0</v>
      </c>
      <c r="L346" s="148" t="str">
        <f>IF($F346="","",VLOOKUP($F346,'Bảng tổng hợp'!$C$11:$M$20000,10,0))</f>
        <v/>
      </c>
      <c r="M346" s="149" t="str">
        <f>IF($F346="","",VLOOKUP($F346,'Bảng tổng hợp'!$C$11:$M$20000,11,0))</f>
        <v/>
      </c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</row>
    <row r="347" ht="15.75" customHeight="1">
      <c r="A347" s="156"/>
      <c r="B347" s="154"/>
      <c r="C347" s="155"/>
      <c r="D347" s="156"/>
      <c r="E347" s="156"/>
      <c r="F347" s="156"/>
      <c r="G347" s="143" t="str">
        <f>IF($F347="","",VLOOKUP($F347,'Bảng tổng hợp'!$C$11:$Q$20000,2,0))</f>
        <v/>
      </c>
      <c r="H347" s="144" t="str">
        <f>IF($F347="","",VLOOKUP($F347,'Bảng tổng hợp'!$C$11:$Q$20000,3,0))</f>
        <v/>
      </c>
      <c r="I347" s="145"/>
      <c r="J347" s="146">
        <f>IF(F347="",0,VLOOKUP(F347,'Bảng tổng hợp'!$P$11:$Q$397,2,0))</f>
        <v>0</v>
      </c>
      <c r="K347" s="147">
        <f t="shared" si="2"/>
        <v>0</v>
      </c>
      <c r="L347" s="148" t="str">
        <f>IF($F347="","",VLOOKUP($F347,'Bảng tổng hợp'!$C$11:$M$20000,10,0))</f>
        <v/>
      </c>
      <c r="M347" s="149" t="str">
        <f>IF($F347="","",VLOOKUP($F347,'Bảng tổng hợp'!$C$11:$M$20000,11,0))</f>
        <v/>
      </c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</row>
    <row r="348" ht="15.75" customHeight="1">
      <c r="A348" s="156"/>
      <c r="B348" s="154"/>
      <c r="C348" s="155"/>
      <c r="D348" s="156"/>
      <c r="E348" s="156"/>
      <c r="F348" s="156"/>
      <c r="G348" s="143" t="str">
        <f>IF($F348="","",VLOOKUP($F348,'Bảng tổng hợp'!$C$11:$Q$20000,2,0))</f>
        <v/>
      </c>
      <c r="H348" s="144" t="str">
        <f>IF($F348="","",VLOOKUP($F348,'Bảng tổng hợp'!$C$11:$Q$20000,3,0))</f>
        <v/>
      </c>
      <c r="I348" s="145"/>
      <c r="J348" s="146">
        <f>IF(F348="",0,VLOOKUP(F348,'Bảng tổng hợp'!$P$11:$Q$397,2,0))</f>
        <v>0</v>
      </c>
      <c r="K348" s="147">
        <f t="shared" si="2"/>
        <v>0</v>
      </c>
      <c r="L348" s="148" t="str">
        <f>IF($F348="","",VLOOKUP($F348,'Bảng tổng hợp'!$C$11:$M$20000,10,0))</f>
        <v/>
      </c>
      <c r="M348" s="149" t="str">
        <f>IF($F348="","",VLOOKUP($F348,'Bảng tổng hợp'!$C$11:$M$20000,11,0))</f>
        <v/>
      </c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</row>
    <row r="349" ht="15.75" customHeight="1">
      <c r="A349" s="156"/>
      <c r="B349" s="154"/>
      <c r="C349" s="155"/>
      <c r="D349" s="156"/>
      <c r="E349" s="156"/>
      <c r="F349" s="156"/>
      <c r="G349" s="143" t="str">
        <f>IF($F349="","",VLOOKUP($F349,'Bảng tổng hợp'!$C$11:$Q$20000,2,0))</f>
        <v/>
      </c>
      <c r="H349" s="144" t="str">
        <f>IF($F349="","",VLOOKUP($F349,'Bảng tổng hợp'!$C$11:$Q$20000,3,0))</f>
        <v/>
      </c>
      <c r="I349" s="145"/>
      <c r="J349" s="146">
        <f>IF(F349="",0,VLOOKUP(F349,'Bảng tổng hợp'!$P$11:$Q$397,2,0))</f>
        <v>0</v>
      </c>
      <c r="K349" s="147">
        <f t="shared" si="2"/>
        <v>0</v>
      </c>
      <c r="L349" s="148" t="str">
        <f>IF($F349="","",VLOOKUP($F349,'Bảng tổng hợp'!$C$11:$M$20000,10,0))</f>
        <v/>
      </c>
      <c r="M349" s="149" t="str">
        <f>IF($F349="","",VLOOKUP($F349,'Bảng tổng hợp'!$C$11:$M$20000,11,0))</f>
        <v/>
      </c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</row>
    <row r="350" ht="15.75" customHeight="1">
      <c r="A350" s="156"/>
      <c r="B350" s="154"/>
      <c r="C350" s="155"/>
      <c r="D350" s="156"/>
      <c r="E350" s="156"/>
      <c r="F350" s="156"/>
      <c r="G350" s="143" t="str">
        <f>IF($F350="","",VLOOKUP($F350,'Bảng tổng hợp'!$C$11:$Q$20000,2,0))</f>
        <v/>
      </c>
      <c r="H350" s="144" t="str">
        <f>IF($F350="","",VLOOKUP($F350,'Bảng tổng hợp'!$C$11:$Q$20000,3,0))</f>
        <v/>
      </c>
      <c r="I350" s="145"/>
      <c r="J350" s="146">
        <f>IF(F350="",0,VLOOKUP(F350,'Bảng tổng hợp'!$P$11:$Q$397,2,0))</f>
        <v>0</v>
      </c>
      <c r="K350" s="147">
        <f t="shared" si="2"/>
        <v>0</v>
      </c>
      <c r="L350" s="148" t="str">
        <f>IF($F350="","",VLOOKUP($F350,'Bảng tổng hợp'!$C$11:$M$20000,10,0))</f>
        <v/>
      </c>
      <c r="M350" s="149" t="str">
        <f>IF($F350="","",VLOOKUP($F350,'Bảng tổng hợp'!$C$11:$M$20000,11,0))</f>
        <v/>
      </c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</row>
    <row r="351" ht="15.75" customHeight="1">
      <c r="A351" s="156"/>
      <c r="B351" s="154"/>
      <c r="C351" s="155"/>
      <c r="D351" s="156"/>
      <c r="E351" s="156"/>
      <c r="F351" s="156"/>
      <c r="G351" s="143" t="str">
        <f>IF($F351="","",VLOOKUP($F351,'Bảng tổng hợp'!$C$11:$Q$20000,2,0))</f>
        <v/>
      </c>
      <c r="H351" s="144" t="str">
        <f>IF($F351="","",VLOOKUP($F351,'Bảng tổng hợp'!$C$11:$Q$20000,3,0))</f>
        <v/>
      </c>
      <c r="I351" s="145"/>
      <c r="J351" s="146">
        <f>IF(F351="",0,VLOOKUP(F351,'Bảng tổng hợp'!$P$11:$Q$397,2,0))</f>
        <v>0</v>
      </c>
      <c r="K351" s="147">
        <f t="shared" si="2"/>
        <v>0</v>
      </c>
      <c r="L351" s="148" t="str">
        <f>IF($F351="","",VLOOKUP($F351,'Bảng tổng hợp'!$C$11:$M$20000,10,0))</f>
        <v/>
      </c>
      <c r="M351" s="149" t="str">
        <f>IF($F351="","",VLOOKUP($F351,'Bảng tổng hợp'!$C$11:$M$20000,11,0))</f>
        <v/>
      </c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</row>
    <row r="352" ht="15.75" customHeight="1">
      <c r="A352" s="156"/>
      <c r="B352" s="154"/>
      <c r="C352" s="155"/>
      <c r="D352" s="156"/>
      <c r="E352" s="156"/>
      <c r="F352" s="156"/>
      <c r="G352" s="143" t="str">
        <f>IF($F352="","",VLOOKUP($F352,'Bảng tổng hợp'!$C$11:$Q$20000,2,0))</f>
        <v/>
      </c>
      <c r="H352" s="144" t="str">
        <f>IF($F352="","",VLOOKUP($F352,'Bảng tổng hợp'!$C$11:$Q$20000,3,0))</f>
        <v/>
      </c>
      <c r="I352" s="145"/>
      <c r="J352" s="146">
        <f>IF(F352="",0,VLOOKUP(F352,'Bảng tổng hợp'!$P$11:$Q$397,2,0))</f>
        <v>0</v>
      </c>
      <c r="K352" s="147">
        <f t="shared" si="2"/>
        <v>0</v>
      </c>
      <c r="L352" s="148" t="str">
        <f>IF($F352="","",VLOOKUP($F352,'Bảng tổng hợp'!$C$11:$M$20000,10,0))</f>
        <v/>
      </c>
      <c r="M352" s="149" t="str">
        <f>IF($F352="","",VLOOKUP($F352,'Bảng tổng hợp'!$C$11:$M$20000,11,0))</f>
        <v/>
      </c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</row>
    <row r="353" ht="15.75" customHeight="1">
      <c r="A353" s="156"/>
      <c r="B353" s="154"/>
      <c r="C353" s="155"/>
      <c r="D353" s="156"/>
      <c r="E353" s="156"/>
      <c r="F353" s="156"/>
      <c r="G353" s="143" t="str">
        <f>IF($F353="","",VLOOKUP($F353,'Bảng tổng hợp'!$C$11:$Q$20000,2,0))</f>
        <v/>
      </c>
      <c r="H353" s="144" t="str">
        <f>IF($F353="","",VLOOKUP($F353,'Bảng tổng hợp'!$C$11:$Q$20000,3,0))</f>
        <v/>
      </c>
      <c r="I353" s="145"/>
      <c r="J353" s="146">
        <f>IF(F353="",0,VLOOKUP(F353,'Bảng tổng hợp'!$P$11:$Q$397,2,0))</f>
        <v>0</v>
      </c>
      <c r="K353" s="147">
        <f t="shared" si="2"/>
        <v>0</v>
      </c>
      <c r="L353" s="148" t="str">
        <f>IF($F353="","",VLOOKUP($F353,'Bảng tổng hợp'!$C$11:$M$20000,10,0))</f>
        <v/>
      </c>
      <c r="M353" s="149" t="str">
        <f>IF($F353="","",VLOOKUP($F353,'Bảng tổng hợp'!$C$11:$M$20000,11,0))</f>
        <v/>
      </c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</row>
    <row r="354" ht="15.75" customHeight="1">
      <c r="A354" s="156"/>
      <c r="B354" s="154"/>
      <c r="C354" s="155"/>
      <c r="D354" s="156"/>
      <c r="E354" s="156"/>
      <c r="F354" s="156"/>
      <c r="G354" s="143" t="str">
        <f>IF($F354="","",VLOOKUP($F354,'Bảng tổng hợp'!$C$11:$Q$20000,2,0))</f>
        <v/>
      </c>
      <c r="H354" s="144" t="str">
        <f>IF($F354="","",VLOOKUP($F354,'Bảng tổng hợp'!$C$11:$Q$20000,3,0))</f>
        <v/>
      </c>
      <c r="I354" s="145"/>
      <c r="J354" s="146">
        <f>IF(F354="",0,VLOOKUP(F354,'Bảng tổng hợp'!$P$11:$Q$397,2,0))</f>
        <v>0</v>
      </c>
      <c r="K354" s="147">
        <f t="shared" si="2"/>
        <v>0</v>
      </c>
      <c r="L354" s="148" t="str">
        <f>IF($F354="","",VLOOKUP($F354,'Bảng tổng hợp'!$C$11:$M$20000,10,0))</f>
        <v/>
      </c>
      <c r="M354" s="149" t="str">
        <f>IF($F354="","",VLOOKUP($F354,'Bảng tổng hợp'!$C$11:$M$20000,11,0))</f>
        <v/>
      </c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</row>
    <row r="355" ht="15.75" customHeight="1">
      <c r="A355" s="156"/>
      <c r="B355" s="154"/>
      <c r="C355" s="155"/>
      <c r="D355" s="156"/>
      <c r="E355" s="156"/>
      <c r="F355" s="156"/>
      <c r="G355" s="143" t="str">
        <f>IF($F355="","",VLOOKUP($F355,'Bảng tổng hợp'!$C$11:$Q$20000,2,0))</f>
        <v/>
      </c>
      <c r="H355" s="144" t="str">
        <f>IF($F355="","",VLOOKUP($F355,'Bảng tổng hợp'!$C$11:$Q$20000,3,0))</f>
        <v/>
      </c>
      <c r="I355" s="145"/>
      <c r="J355" s="146">
        <f>IF(F355="",0,VLOOKUP(F355,'Bảng tổng hợp'!$P$11:$Q$397,2,0))</f>
        <v>0</v>
      </c>
      <c r="K355" s="147">
        <f t="shared" si="2"/>
        <v>0</v>
      </c>
      <c r="L355" s="148" t="str">
        <f>IF($F355="","",VLOOKUP($F355,'Bảng tổng hợp'!$C$11:$M$20000,10,0))</f>
        <v/>
      </c>
      <c r="M355" s="149" t="str">
        <f>IF($F355="","",VLOOKUP($F355,'Bảng tổng hợp'!$C$11:$M$20000,11,0))</f>
        <v/>
      </c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</row>
    <row r="356" ht="15.75" customHeight="1">
      <c r="A356" s="156"/>
      <c r="B356" s="154"/>
      <c r="C356" s="155"/>
      <c r="D356" s="156"/>
      <c r="E356" s="156"/>
      <c r="F356" s="156"/>
      <c r="G356" s="143" t="str">
        <f>IF($F356="","",VLOOKUP($F356,'Bảng tổng hợp'!$C$11:$Q$20000,2,0))</f>
        <v/>
      </c>
      <c r="H356" s="144" t="str">
        <f>IF($F356="","",VLOOKUP($F356,'Bảng tổng hợp'!$C$11:$Q$20000,3,0))</f>
        <v/>
      </c>
      <c r="I356" s="145"/>
      <c r="J356" s="146">
        <f>IF(F356="",0,VLOOKUP(F356,'Bảng tổng hợp'!$P$11:$Q$397,2,0))</f>
        <v>0</v>
      </c>
      <c r="K356" s="147">
        <f t="shared" si="2"/>
        <v>0</v>
      </c>
      <c r="L356" s="148" t="str">
        <f>IF($F356="","",VLOOKUP($F356,'Bảng tổng hợp'!$C$11:$M$20000,10,0))</f>
        <v/>
      </c>
      <c r="M356" s="149" t="str">
        <f>IF($F356="","",VLOOKUP($F356,'Bảng tổng hợp'!$C$11:$M$20000,11,0))</f>
        <v/>
      </c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</row>
    <row r="357" ht="15.75" customHeight="1">
      <c r="A357" s="156"/>
      <c r="B357" s="154"/>
      <c r="C357" s="155"/>
      <c r="D357" s="156"/>
      <c r="E357" s="156"/>
      <c r="F357" s="156"/>
      <c r="G357" s="143" t="str">
        <f>IF($F357="","",VLOOKUP($F357,'Bảng tổng hợp'!$C$11:$Q$20000,2,0))</f>
        <v/>
      </c>
      <c r="H357" s="144" t="str">
        <f>IF($F357="","",VLOOKUP($F357,'Bảng tổng hợp'!$C$11:$Q$20000,3,0))</f>
        <v/>
      </c>
      <c r="I357" s="145"/>
      <c r="J357" s="146">
        <f>IF(F357="",0,VLOOKUP(F357,'Bảng tổng hợp'!$P$11:$Q$397,2,0))</f>
        <v>0</v>
      </c>
      <c r="K357" s="147">
        <f t="shared" si="2"/>
        <v>0</v>
      </c>
      <c r="L357" s="148" t="str">
        <f>IF($F357="","",VLOOKUP($F357,'Bảng tổng hợp'!$C$11:$M$20000,10,0))</f>
        <v/>
      </c>
      <c r="M357" s="149" t="str">
        <f>IF($F357="","",VLOOKUP($F357,'Bảng tổng hợp'!$C$11:$M$20000,11,0))</f>
        <v/>
      </c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</row>
    <row r="358" ht="15.75" customHeight="1">
      <c r="A358" s="156"/>
      <c r="B358" s="154"/>
      <c r="C358" s="155"/>
      <c r="D358" s="156"/>
      <c r="E358" s="156"/>
      <c r="F358" s="156"/>
      <c r="G358" s="143" t="str">
        <f>IF($F358="","",VLOOKUP($F358,'Bảng tổng hợp'!$C$11:$Q$20000,2,0))</f>
        <v/>
      </c>
      <c r="H358" s="144" t="str">
        <f>IF($F358="","",VLOOKUP($F358,'Bảng tổng hợp'!$C$11:$Q$20000,3,0))</f>
        <v/>
      </c>
      <c r="I358" s="145"/>
      <c r="J358" s="146">
        <f>IF(F358="",0,VLOOKUP(F358,'Bảng tổng hợp'!$P$11:$Q$397,2,0))</f>
        <v>0</v>
      </c>
      <c r="K358" s="147">
        <f t="shared" si="2"/>
        <v>0</v>
      </c>
      <c r="L358" s="148" t="str">
        <f>IF($F358="","",VLOOKUP($F358,'Bảng tổng hợp'!$C$11:$M$20000,10,0))</f>
        <v/>
      </c>
      <c r="M358" s="149" t="str">
        <f>IF($F358="","",VLOOKUP($F358,'Bảng tổng hợp'!$C$11:$M$20000,11,0))</f>
        <v/>
      </c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</row>
    <row r="359" ht="15.75" customHeight="1">
      <c r="A359" s="156"/>
      <c r="B359" s="154"/>
      <c r="C359" s="155"/>
      <c r="D359" s="156"/>
      <c r="E359" s="156"/>
      <c r="F359" s="156"/>
      <c r="G359" s="143" t="str">
        <f>IF($F359="","",VLOOKUP($F359,'Bảng tổng hợp'!$C$11:$Q$20000,2,0))</f>
        <v/>
      </c>
      <c r="H359" s="144" t="str">
        <f>IF($F359="","",VLOOKUP($F359,'Bảng tổng hợp'!$C$11:$Q$20000,3,0))</f>
        <v/>
      </c>
      <c r="I359" s="145"/>
      <c r="J359" s="146">
        <f>IF(F359="",0,VLOOKUP(F359,'Bảng tổng hợp'!$P$11:$Q$397,2,0))</f>
        <v>0</v>
      </c>
      <c r="K359" s="147">
        <f t="shared" si="2"/>
        <v>0</v>
      </c>
      <c r="L359" s="148" t="str">
        <f>IF($F359="","",VLOOKUP($F359,'Bảng tổng hợp'!$C$11:$M$20000,10,0))</f>
        <v/>
      </c>
      <c r="M359" s="149" t="str">
        <f>IF($F359="","",VLOOKUP($F359,'Bảng tổng hợp'!$C$11:$M$20000,11,0))</f>
        <v/>
      </c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</row>
    <row r="360" ht="15.75" customHeight="1">
      <c r="A360" s="156"/>
      <c r="B360" s="154"/>
      <c r="C360" s="155"/>
      <c r="D360" s="156"/>
      <c r="E360" s="156"/>
      <c r="F360" s="156"/>
      <c r="G360" s="143" t="str">
        <f>IF($F360="","",VLOOKUP($F360,'Bảng tổng hợp'!$C$11:$Q$20000,2,0))</f>
        <v/>
      </c>
      <c r="H360" s="144" t="str">
        <f>IF($F360="","",VLOOKUP($F360,'Bảng tổng hợp'!$C$11:$Q$20000,3,0))</f>
        <v/>
      </c>
      <c r="I360" s="145"/>
      <c r="J360" s="146">
        <f>IF(F360="",0,VLOOKUP(F360,'Bảng tổng hợp'!$P$11:$Q$397,2,0))</f>
        <v>0</v>
      </c>
      <c r="K360" s="147">
        <f t="shared" si="2"/>
        <v>0</v>
      </c>
      <c r="L360" s="148" t="str">
        <f>IF($F360="","",VLOOKUP($F360,'Bảng tổng hợp'!$C$11:$M$20000,10,0))</f>
        <v/>
      </c>
      <c r="M360" s="149" t="str">
        <f>IF($F360="","",VLOOKUP($F360,'Bảng tổng hợp'!$C$11:$M$20000,11,0))</f>
        <v/>
      </c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</row>
    <row r="361" ht="15.75" customHeight="1">
      <c r="A361" s="156"/>
      <c r="B361" s="154"/>
      <c r="C361" s="155"/>
      <c r="D361" s="156"/>
      <c r="E361" s="156"/>
      <c r="F361" s="156"/>
      <c r="G361" s="143" t="str">
        <f>IF($F361="","",VLOOKUP($F361,'Bảng tổng hợp'!$C$11:$Q$20000,2,0))</f>
        <v/>
      </c>
      <c r="H361" s="144" t="str">
        <f>IF($F361="","",VLOOKUP($F361,'Bảng tổng hợp'!$C$11:$Q$20000,3,0))</f>
        <v/>
      </c>
      <c r="I361" s="145"/>
      <c r="J361" s="146">
        <f>IF(F361="",0,VLOOKUP(F361,'Bảng tổng hợp'!$P$11:$Q$397,2,0))</f>
        <v>0</v>
      </c>
      <c r="K361" s="147">
        <f t="shared" si="2"/>
        <v>0</v>
      </c>
      <c r="L361" s="148" t="str">
        <f>IF($F361="","",VLOOKUP($F361,'Bảng tổng hợp'!$C$11:$M$20000,10,0))</f>
        <v/>
      </c>
      <c r="M361" s="149" t="str">
        <f>IF($F361="","",VLOOKUP($F361,'Bảng tổng hợp'!$C$11:$M$20000,11,0))</f>
        <v/>
      </c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</row>
    <row r="362" ht="15.75" customHeight="1">
      <c r="A362" s="156"/>
      <c r="B362" s="154"/>
      <c r="C362" s="155"/>
      <c r="D362" s="156"/>
      <c r="E362" s="156"/>
      <c r="F362" s="156"/>
      <c r="G362" s="143" t="str">
        <f>IF($F362="","",VLOOKUP($F362,'Bảng tổng hợp'!$C$11:$Q$20000,2,0))</f>
        <v/>
      </c>
      <c r="H362" s="144" t="str">
        <f>IF($F362="","",VLOOKUP($F362,'Bảng tổng hợp'!$C$11:$Q$20000,3,0))</f>
        <v/>
      </c>
      <c r="I362" s="145"/>
      <c r="J362" s="146">
        <f>IF(F362="",0,VLOOKUP(F362,'Bảng tổng hợp'!$P$11:$Q$397,2,0))</f>
        <v>0</v>
      </c>
      <c r="K362" s="147">
        <f t="shared" si="2"/>
        <v>0</v>
      </c>
      <c r="L362" s="148" t="str">
        <f>IF($F362="","",VLOOKUP($F362,'Bảng tổng hợp'!$C$11:$M$20000,10,0))</f>
        <v/>
      </c>
      <c r="M362" s="149" t="str">
        <f>IF($F362="","",VLOOKUP($F362,'Bảng tổng hợp'!$C$11:$M$20000,11,0))</f>
        <v/>
      </c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</row>
    <row r="363" ht="15.75" customHeight="1">
      <c r="A363" s="156"/>
      <c r="B363" s="154"/>
      <c r="C363" s="155"/>
      <c r="D363" s="156"/>
      <c r="E363" s="156"/>
      <c r="F363" s="156"/>
      <c r="G363" s="143" t="str">
        <f>IF($F363="","",VLOOKUP($F363,'Bảng tổng hợp'!$C$11:$Q$20000,2,0))</f>
        <v/>
      </c>
      <c r="H363" s="144" t="str">
        <f>IF($F363="","",VLOOKUP($F363,'Bảng tổng hợp'!$C$11:$Q$20000,3,0))</f>
        <v/>
      </c>
      <c r="I363" s="145"/>
      <c r="J363" s="146">
        <f>IF(F363="",0,VLOOKUP(F363,'Bảng tổng hợp'!$P$11:$Q$397,2,0))</f>
        <v>0</v>
      </c>
      <c r="K363" s="147">
        <f t="shared" si="2"/>
        <v>0</v>
      </c>
      <c r="L363" s="148" t="str">
        <f>IF($F363="","",VLOOKUP($F363,'Bảng tổng hợp'!$C$11:$M$20000,10,0))</f>
        <v/>
      </c>
      <c r="M363" s="149" t="str">
        <f>IF($F363="","",VLOOKUP($F363,'Bảng tổng hợp'!$C$11:$M$20000,11,0))</f>
        <v/>
      </c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</row>
    <row r="364" ht="15.75" customHeight="1">
      <c r="A364" s="156"/>
      <c r="B364" s="154"/>
      <c r="C364" s="155"/>
      <c r="D364" s="156"/>
      <c r="E364" s="156"/>
      <c r="F364" s="156"/>
      <c r="G364" s="143" t="str">
        <f>IF($F364="","",VLOOKUP($F364,'Bảng tổng hợp'!$C$11:$Q$20000,2,0))</f>
        <v/>
      </c>
      <c r="H364" s="144" t="str">
        <f>IF($F364="","",VLOOKUP($F364,'Bảng tổng hợp'!$C$11:$Q$20000,3,0))</f>
        <v/>
      </c>
      <c r="I364" s="145"/>
      <c r="J364" s="146">
        <f>IF(F364="",0,VLOOKUP(F364,'Bảng tổng hợp'!$P$11:$Q$397,2,0))</f>
        <v>0</v>
      </c>
      <c r="K364" s="147">
        <f t="shared" si="2"/>
        <v>0</v>
      </c>
      <c r="L364" s="148" t="str">
        <f>IF($F364="","",VLOOKUP($F364,'Bảng tổng hợp'!$C$11:$M$20000,10,0))</f>
        <v/>
      </c>
      <c r="M364" s="149" t="str">
        <f>IF($F364="","",VLOOKUP($F364,'Bảng tổng hợp'!$C$11:$M$20000,11,0))</f>
        <v/>
      </c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</row>
    <row r="365" ht="15.75" customHeight="1">
      <c r="A365" s="156"/>
      <c r="B365" s="154"/>
      <c r="C365" s="155"/>
      <c r="D365" s="156"/>
      <c r="E365" s="156"/>
      <c r="F365" s="156"/>
      <c r="G365" s="143" t="str">
        <f>IF($F365="","",VLOOKUP($F365,'Bảng tổng hợp'!$C$11:$Q$20000,2,0))</f>
        <v/>
      </c>
      <c r="H365" s="144" t="str">
        <f>IF($F365="","",VLOOKUP($F365,'Bảng tổng hợp'!$C$11:$Q$20000,3,0))</f>
        <v/>
      </c>
      <c r="I365" s="145"/>
      <c r="J365" s="146">
        <f>IF(F365="",0,VLOOKUP(F365,'Bảng tổng hợp'!$P$11:$Q$397,2,0))</f>
        <v>0</v>
      </c>
      <c r="K365" s="147">
        <f t="shared" si="2"/>
        <v>0</v>
      </c>
      <c r="L365" s="148" t="str">
        <f>IF($F365="","",VLOOKUP($F365,'Bảng tổng hợp'!$C$11:$M$20000,10,0))</f>
        <v/>
      </c>
      <c r="M365" s="149" t="str">
        <f>IF($F365="","",VLOOKUP($F365,'Bảng tổng hợp'!$C$11:$M$20000,11,0))</f>
        <v/>
      </c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</row>
    <row r="366" ht="15.75" customHeight="1">
      <c r="A366" s="156"/>
      <c r="B366" s="154"/>
      <c r="C366" s="155"/>
      <c r="D366" s="156"/>
      <c r="E366" s="156"/>
      <c r="F366" s="156"/>
      <c r="G366" s="143" t="str">
        <f>IF($F366="","",VLOOKUP($F366,'Bảng tổng hợp'!$C$11:$Q$20000,2,0))</f>
        <v/>
      </c>
      <c r="H366" s="144" t="str">
        <f>IF($F366="","",VLOOKUP($F366,'Bảng tổng hợp'!$C$11:$Q$20000,3,0))</f>
        <v/>
      </c>
      <c r="I366" s="145"/>
      <c r="J366" s="146">
        <f>IF(F366="",0,VLOOKUP(F366,'Bảng tổng hợp'!$P$11:$Q$397,2,0))</f>
        <v>0</v>
      </c>
      <c r="K366" s="147">
        <f t="shared" si="2"/>
        <v>0</v>
      </c>
      <c r="L366" s="148" t="str">
        <f>IF($F366="","",VLOOKUP($F366,'Bảng tổng hợp'!$C$11:$M$20000,10,0))</f>
        <v/>
      </c>
      <c r="M366" s="149" t="str">
        <f>IF($F366="","",VLOOKUP($F366,'Bảng tổng hợp'!$C$11:$M$20000,11,0))</f>
        <v/>
      </c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</row>
    <row r="367" ht="15.75" customHeight="1">
      <c r="A367" s="156"/>
      <c r="B367" s="154"/>
      <c r="C367" s="155"/>
      <c r="D367" s="156"/>
      <c r="E367" s="156"/>
      <c r="F367" s="156"/>
      <c r="G367" s="143" t="str">
        <f>IF($F367="","",VLOOKUP($F367,'Bảng tổng hợp'!$C$11:$Q$20000,2,0))</f>
        <v/>
      </c>
      <c r="H367" s="144" t="str">
        <f>IF($F367="","",VLOOKUP($F367,'Bảng tổng hợp'!$C$11:$Q$20000,3,0))</f>
        <v/>
      </c>
      <c r="I367" s="145"/>
      <c r="J367" s="146">
        <f>IF(F367="",0,VLOOKUP(F367,'Bảng tổng hợp'!$P$11:$Q$397,2,0))</f>
        <v>0</v>
      </c>
      <c r="K367" s="147">
        <f t="shared" si="2"/>
        <v>0</v>
      </c>
      <c r="L367" s="148" t="str">
        <f>IF($F367="","",VLOOKUP($F367,'Bảng tổng hợp'!$C$11:$M$20000,10,0))</f>
        <v/>
      </c>
      <c r="M367" s="149" t="str">
        <f>IF($F367="","",VLOOKUP($F367,'Bảng tổng hợp'!$C$11:$M$20000,11,0))</f>
        <v/>
      </c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</row>
    <row r="368" ht="15.75" customHeight="1">
      <c r="A368" s="156"/>
      <c r="B368" s="154"/>
      <c r="C368" s="155"/>
      <c r="D368" s="156"/>
      <c r="E368" s="156"/>
      <c r="F368" s="156"/>
      <c r="G368" s="143" t="str">
        <f>IF($F368="","",VLOOKUP($F368,'Bảng tổng hợp'!$C$11:$Q$20000,2,0))</f>
        <v/>
      </c>
      <c r="H368" s="144" t="str">
        <f>IF($F368="","",VLOOKUP($F368,'Bảng tổng hợp'!$C$11:$Q$20000,3,0))</f>
        <v/>
      </c>
      <c r="I368" s="145"/>
      <c r="J368" s="146">
        <f>IF(F368="",0,VLOOKUP(F368,'Bảng tổng hợp'!$P$11:$Q$397,2,0))</f>
        <v>0</v>
      </c>
      <c r="K368" s="147">
        <f t="shared" si="2"/>
        <v>0</v>
      </c>
      <c r="L368" s="148" t="str">
        <f>IF($F368="","",VLOOKUP($F368,'Bảng tổng hợp'!$C$11:$M$20000,10,0))</f>
        <v/>
      </c>
      <c r="M368" s="149" t="str">
        <f>IF($F368="","",VLOOKUP($F368,'Bảng tổng hợp'!$C$11:$M$20000,11,0))</f>
        <v/>
      </c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</row>
    <row r="369" ht="15.75" customHeight="1">
      <c r="A369" s="156"/>
      <c r="B369" s="154"/>
      <c r="C369" s="155"/>
      <c r="D369" s="156"/>
      <c r="E369" s="156"/>
      <c r="F369" s="156"/>
      <c r="G369" s="143" t="str">
        <f>IF($F369="","",VLOOKUP($F369,'Bảng tổng hợp'!$C$11:$Q$20000,2,0))</f>
        <v/>
      </c>
      <c r="H369" s="144" t="str">
        <f>IF($F369="","",VLOOKUP($F369,'Bảng tổng hợp'!$C$11:$Q$20000,3,0))</f>
        <v/>
      </c>
      <c r="I369" s="145"/>
      <c r="J369" s="146">
        <f>IF(F369="",0,VLOOKUP(F369,'Bảng tổng hợp'!$P$11:$Q$397,2,0))</f>
        <v>0</v>
      </c>
      <c r="K369" s="147">
        <f t="shared" si="2"/>
        <v>0</v>
      </c>
      <c r="L369" s="148" t="str">
        <f>IF($F369="","",VLOOKUP($F369,'Bảng tổng hợp'!$C$11:$M$20000,10,0))</f>
        <v/>
      </c>
      <c r="M369" s="149" t="str">
        <f>IF($F369="","",VLOOKUP($F369,'Bảng tổng hợp'!$C$11:$M$20000,11,0))</f>
        <v/>
      </c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</row>
    <row r="370" ht="15.75" customHeight="1">
      <c r="A370" s="156"/>
      <c r="B370" s="154"/>
      <c r="C370" s="155"/>
      <c r="D370" s="156"/>
      <c r="E370" s="156"/>
      <c r="F370" s="156"/>
      <c r="G370" s="143" t="str">
        <f>IF($F370="","",VLOOKUP($F370,'Bảng tổng hợp'!$C$11:$Q$20000,2,0))</f>
        <v/>
      </c>
      <c r="H370" s="144" t="str">
        <f>IF($F370="","",VLOOKUP($F370,'Bảng tổng hợp'!$C$11:$Q$20000,3,0))</f>
        <v/>
      </c>
      <c r="I370" s="145"/>
      <c r="J370" s="146">
        <f>IF(F370="",0,VLOOKUP(F370,'Bảng tổng hợp'!$P$11:$Q$397,2,0))</f>
        <v>0</v>
      </c>
      <c r="K370" s="147">
        <f t="shared" si="2"/>
        <v>0</v>
      </c>
      <c r="L370" s="148" t="str">
        <f>IF($F370="","",VLOOKUP($F370,'Bảng tổng hợp'!$C$11:$M$20000,10,0))</f>
        <v/>
      </c>
      <c r="M370" s="149" t="str">
        <f>IF($F370="","",VLOOKUP($F370,'Bảng tổng hợp'!$C$11:$M$20000,11,0))</f>
        <v/>
      </c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</row>
    <row r="371" ht="15.75" customHeight="1">
      <c r="A371" s="156"/>
      <c r="B371" s="154"/>
      <c r="C371" s="155"/>
      <c r="D371" s="156"/>
      <c r="E371" s="156"/>
      <c r="F371" s="156"/>
      <c r="G371" s="143" t="str">
        <f>IF($F371="","",VLOOKUP($F371,'Bảng tổng hợp'!$C$11:$Q$20000,2,0))</f>
        <v/>
      </c>
      <c r="H371" s="144" t="str">
        <f>IF($F371="","",VLOOKUP($F371,'Bảng tổng hợp'!$C$11:$Q$20000,3,0))</f>
        <v/>
      </c>
      <c r="I371" s="145"/>
      <c r="J371" s="146">
        <f>IF(F371="",0,VLOOKUP(F371,'Bảng tổng hợp'!$P$11:$Q$397,2,0))</f>
        <v>0</v>
      </c>
      <c r="K371" s="147">
        <f t="shared" si="2"/>
        <v>0</v>
      </c>
      <c r="L371" s="148" t="str">
        <f>IF($F371="","",VLOOKUP($F371,'Bảng tổng hợp'!$C$11:$M$20000,10,0))</f>
        <v/>
      </c>
      <c r="M371" s="149" t="str">
        <f>IF($F371="","",VLOOKUP($F371,'Bảng tổng hợp'!$C$11:$M$20000,11,0))</f>
        <v/>
      </c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</row>
    <row r="372" ht="15.75" customHeight="1">
      <c r="A372" s="156"/>
      <c r="B372" s="154"/>
      <c r="C372" s="155"/>
      <c r="D372" s="156"/>
      <c r="E372" s="156"/>
      <c r="F372" s="156"/>
      <c r="G372" s="143" t="str">
        <f>IF($F372="","",VLOOKUP($F372,'Bảng tổng hợp'!$C$11:$Q$20000,2,0))</f>
        <v/>
      </c>
      <c r="H372" s="144" t="str">
        <f>IF($F372="","",VLOOKUP($F372,'Bảng tổng hợp'!$C$11:$Q$20000,3,0))</f>
        <v/>
      </c>
      <c r="I372" s="145"/>
      <c r="J372" s="146">
        <f>IF(F372="",0,VLOOKUP(F372,'Bảng tổng hợp'!$P$11:$Q$397,2,0))</f>
        <v>0</v>
      </c>
      <c r="K372" s="147">
        <f t="shared" si="2"/>
        <v>0</v>
      </c>
      <c r="L372" s="148" t="str">
        <f>IF($F372="","",VLOOKUP($F372,'Bảng tổng hợp'!$C$11:$M$20000,10,0))</f>
        <v/>
      </c>
      <c r="M372" s="149" t="str">
        <f>IF($F372="","",VLOOKUP($F372,'Bảng tổng hợp'!$C$11:$M$20000,11,0))</f>
        <v/>
      </c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</row>
    <row r="373" ht="15.75" customHeight="1">
      <c r="A373" s="156"/>
      <c r="B373" s="154"/>
      <c r="C373" s="155"/>
      <c r="D373" s="156"/>
      <c r="E373" s="156"/>
      <c r="F373" s="156"/>
      <c r="G373" s="143" t="str">
        <f>IF($F373="","",VLOOKUP($F373,'Bảng tổng hợp'!$C$11:$Q$20000,2,0))</f>
        <v/>
      </c>
      <c r="H373" s="144" t="str">
        <f>IF($F373="","",VLOOKUP($F373,'Bảng tổng hợp'!$C$11:$Q$20000,3,0))</f>
        <v/>
      </c>
      <c r="I373" s="145"/>
      <c r="J373" s="146">
        <f>IF(F373="",0,VLOOKUP(F373,'Bảng tổng hợp'!$P$11:$Q$397,2,0))</f>
        <v>0</v>
      </c>
      <c r="K373" s="147">
        <f t="shared" si="2"/>
        <v>0</v>
      </c>
      <c r="L373" s="148" t="str">
        <f>IF($F373="","",VLOOKUP($F373,'Bảng tổng hợp'!$C$11:$M$20000,10,0))</f>
        <v/>
      </c>
      <c r="M373" s="149" t="str">
        <f>IF($F373="","",VLOOKUP($F373,'Bảng tổng hợp'!$C$11:$M$20000,11,0))</f>
        <v/>
      </c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</row>
    <row r="374" ht="15.75" customHeight="1">
      <c r="A374" s="156"/>
      <c r="B374" s="154"/>
      <c r="C374" s="155"/>
      <c r="D374" s="156"/>
      <c r="E374" s="156"/>
      <c r="F374" s="156"/>
      <c r="G374" s="143" t="str">
        <f>IF($F374="","",VLOOKUP($F374,'Bảng tổng hợp'!$C$11:$Q$20000,2,0))</f>
        <v/>
      </c>
      <c r="H374" s="144" t="str">
        <f>IF($F374="","",VLOOKUP($F374,'Bảng tổng hợp'!$C$11:$Q$20000,3,0))</f>
        <v/>
      </c>
      <c r="I374" s="145"/>
      <c r="J374" s="146">
        <f>IF(F374="",0,VLOOKUP(F374,'Bảng tổng hợp'!$P$11:$Q$397,2,0))</f>
        <v>0</v>
      </c>
      <c r="K374" s="147">
        <f t="shared" si="2"/>
        <v>0</v>
      </c>
      <c r="L374" s="148" t="str">
        <f>IF($F374="","",VLOOKUP($F374,'Bảng tổng hợp'!$C$11:$M$20000,10,0))</f>
        <v/>
      </c>
      <c r="M374" s="149" t="str">
        <f>IF($F374="","",VLOOKUP($F374,'Bảng tổng hợp'!$C$11:$M$20000,11,0))</f>
        <v/>
      </c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</row>
    <row r="375" ht="15.75" customHeight="1">
      <c r="A375" s="156"/>
      <c r="B375" s="154"/>
      <c r="C375" s="155"/>
      <c r="D375" s="156"/>
      <c r="E375" s="156"/>
      <c r="F375" s="156"/>
      <c r="G375" s="143" t="str">
        <f>IF($F375="","",VLOOKUP($F375,'Bảng tổng hợp'!$C$11:$Q$20000,2,0))</f>
        <v/>
      </c>
      <c r="H375" s="144" t="str">
        <f>IF($F375="","",VLOOKUP($F375,'Bảng tổng hợp'!$C$11:$Q$20000,3,0))</f>
        <v/>
      </c>
      <c r="I375" s="145"/>
      <c r="J375" s="146">
        <f>IF(F375="",0,VLOOKUP(F375,'Bảng tổng hợp'!$P$11:$Q$397,2,0))</f>
        <v>0</v>
      </c>
      <c r="K375" s="147">
        <f t="shared" si="2"/>
        <v>0</v>
      </c>
      <c r="L375" s="148" t="str">
        <f>IF($F375="","",VLOOKUP($F375,'Bảng tổng hợp'!$C$11:$M$20000,10,0))</f>
        <v/>
      </c>
      <c r="M375" s="149" t="str">
        <f>IF($F375="","",VLOOKUP($F375,'Bảng tổng hợp'!$C$11:$M$20000,11,0))</f>
        <v/>
      </c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</row>
    <row r="376" ht="15.75" customHeight="1">
      <c r="A376" s="156"/>
      <c r="B376" s="154"/>
      <c r="C376" s="155"/>
      <c r="D376" s="156"/>
      <c r="E376" s="156"/>
      <c r="F376" s="156"/>
      <c r="G376" s="143" t="str">
        <f>IF($F376="","",VLOOKUP($F376,'Bảng tổng hợp'!$C$11:$Q$20000,2,0))</f>
        <v/>
      </c>
      <c r="H376" s="144" t="str">
        <f>IF($F376="","",VLOOKUP($F376,'Bảng tổng hợp'!$C$11:$Q$20000,3,0))</f>
        <v/>
      </c>
      <c r="I376" s="145"/>
      <c r="J376" s="146">
        <f>IF(F376="",0,VLOOKUP(F376,'Bảng tổng hợp'!$P$11:$Q$397,2,0))</f>
        <v>0</v>
      </c>
      <c r="K376" s="147">
        <f t="shared" si="2"/>
        <v>0</v>
      </c>
      <c r="L376" s="148" t="str">
        <f>IF($F376="","",VLOOKUP($F376,'Bảng tổng hợp'!$C$11:$M$20000,10,0))</f>
        <v/>
      </c>
      <c r="M376" s="149" t="str">
        <f>IF($F376="","",VLOOKUP($F376,'Bảng tổng hợp'!$C$11:$M$20000,11,0))</f>
        <v/>
      </c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</row>
    <row r="377" ht="15.75" customHeight="1">
      <c r="A377" s="156"/>
      <c r="B377" s="154"/>
      <c r="C377" s="155"/>
      <c r="D377" s="156"/>
      <c r="E377" s="156"/>
      <c r="F377" s="156"/>
      <c r="G377" s="143" t="str">
        <f>IF($F377="","",VLOOKUP($F377,'Bảng tổng hợp'!$C$11:$Q$20000,2,0))</f>
        <v/>
      </c>
      <c r="H377" s="144" t="str">
        <f>IF($F377="","",VLOOKUP($F377,'Bảng tổng hợp'!$C$11:$Q$20000,3,0))</f>
        <v/>
      </c>
      <c r="I377" s="145"/>
      <c r="J377" s="146">
        <f>IF(F377="",0,VLOOKUP(F377,'Bảng tổng hợp'!$P$11:$Q$397,2,0))</f>
        <v>0</v>
      </c>
      <c r="K377" s="147">
        <f t="shared" si="2"/>
        <v>0</v>
      </c>
      <c r="L377" s="148" t="str">
        <f>IF($F377="","",VLOOKUP($F377,'Bảng tổng hợp'!$C$11:$M$20000,10,0))</f>
        <v/>
      </c>
      <c r="M377" s="149" t="str">
        <f>IF($F377="","",VLOOKUP($F377,'Bảng tổng hợp'!$C$11:$M$20000,11,0))</f>
        <v/>
      </c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</row>
    <row r="378" ht="15.75" customHeight="1">
      <c r="A378" s="156"/>
      <c r="B378" s="154"/>
      <c r="C378" s="155"/>
      <c r="D378" s="156"/>
      <c r="E378" s="156"/>
      <c r="F378" s="156"/>
      <c r="G378" s="143" t="str">
        <f>IF($F378="","",VLOOKUP($F378,'Bảng tổng hợp'!$C$11:$Q$20000,2,0))</f>
        <v/>
      </c>
      <c r="H378" s="144" t="str">
        <f>IF($F378="","",VLOOKUP($F378,'Bảng tổng hợp'!$C$11:$Q$20000,3,0))</f>
        <v/>
      </c>
      <c r="I378" s="145"/>
      <c r="J378" s="146">
        <f>IF(F378="",0,VLOOKUP(F378,'Bảng tổng hợp'!$P$11:$Q$397,2,0))</f>
        <v>0</v>
      </c>
      <c r="K378" s="147">
        <f t="shared" si="2"/>
        <v>0</v>
      </c>
      <c r="L378" s="148" t="str">
        <f>IF($F378="","",VLOOKUP($F378,'Bảng tổng hợp'!$C$11:$M$20000,10,0))</f>
        <v/>
      </c>
      <c r="M378" s="149" t="str">
        <f>IF($F378="","",VLOOKUP($F378,'Bảng tổng hợp'!$C$11:$M$20000,11,0))</f>
        <v/>
      </c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</row>
    <row r="379" ht="15.75" customHeight="1">
      <c r="A379" s="156"/>
      <c r="B379" s="154"/>
      <c r="C379" s="155"/>
      <c r="D379" s="156"/>
      <c r="E379" s="156"/>
      <c r="F379" s="156"/>
      <c r="G379" s="143" t="str">
        <f>IF($F379="","",VLOOKUP($F379,'Bảng tổng hợp'!$C$11:$Q$20000,2,0))</f>
        <v/>
      </c>
      <c r="H379" s="144" t="str">
        <f>IF($F379="","",VLOOKUP($F379,'Bảng tổng hợp'!$C$11:$Q$20000,3,0))</f>
        <v/>
      </c>
      <c r="I379" s="145"/>
      <c r="J379" s="146">
        <f>IF(F379="",0,VLOOKUP(F379,'Bảng tổng hợp'!$P$11:$Q$397,2,0))</f>
        <v>0</v>
      </c>
      <c r="K379" s="147">
        <f t="shared" si="2"/>
        <v>0</v>
      </c>
      <c r="L379" s="148" t="str">
        <f>IF($F379="","",VLOOKUP($F379,'Bảng tổng hợp'!$C$11:$M$20000,10,0))</f>
        <v/>
      </c>
      <c r="M379" s="149" t="str">
        <f>IF($F379="","",VLOOKUP($F379,'Bảng tổng hợp'!$C$11:$M$20000,11,0))</f>
        <v/>
      </c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</row>
    <row r="380" ht="15.75" customHeight="1">
      <c r="A380" s="156"/>
      <c r="B380" s="154"/>
      <c r="C380" s="155"/>
      <c r="D380" s="156"/>
      <c r="E380" s="156"/>
      <c r="F380" s="156"/>
      <c r="G380" s="143" t="str">
        <f>IF($F380="","",VLOOKUP($F380,'Bảng tổng hợp'!$C$11:$Q$20000,2,0))</f>
        <v/>
      </c>
      <c r="H380" s="144" t="str">
        <f>IF($F380="","",VLOOKUP($F380,'Bảng tổng hợp'!$C$11:$Q$20000,3,0))</f>
        <v/>
      </c>
      <c r="I380" s="145"/>
      <c r="J380" s="146">
        <f>IF(F380="",0,VLOOKUP(F380,'Bảng tổng hợp'!$P$11:$Q$397,2,0))</f>
        <v>0</v>
      </c>
      <c r="K380" s="147">
        <f t="shared" si="2"/>
        <v>0</v>
      </c>
      <c r="L380" s="148" t="str">
        <f>IF($F380="","",VLOOKUP($F380,'Bảng tổng hợp'!$C$11:$M$20000,10,0))</f>
        <v/>
      </c>
      <c r="M380" s="149" t="str">
        <f>IF($F380="","",VLOOKUP($F380,'Bảng tổng hợp'!$C$11:$M$20000,11,0))</f>
        <v/>
      </c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</row>
    <row r="381" ht="15.75" customHeight="1">
      <c r="A381" s="156"/>
      <c r="B381" s="154"/>
      <c r="C381" s="155"/>
      <c r="D381" s="156"/>
      <c r="E381" s="156"/>
      <c r="F381" s="156"/>
      <c r="G381" s="143" t="str">
        <f>IF($F381="","",VLOOKUP($F381,'Bảng tổng hợp'!$C$11:$Q$20000,2,0))</f>
        <v/>
      </c>
      <c r="H381" s="144" t="str">
        <f>IF($F381="","",VLOOKUP($F381,'Bảng tổng hợp'!$C$11:$Q$20000,3,0))</f>
        <v/>
      </c>
      <c r="I381" s="145"/>
      <c r="J381" s="146">
        <f>IF(F381="",0,VLOOKUP(F381,'Bảng tổng hợp'!$P$11:$Q$397,2,0))</f>
        <v>0</v>
      </c>
      <c r="K381" s="147">
        <f t="shared" si="2"/>
        <v>0</v>
      </c>
      <c r="L381" s="148" t="str">
        <f>IF($F381="","",VLOOKUP($F381,'Bảng tổng hợp'!$C$11:$M$20000,10,0))</f>
        <v/>
      </c>
      <c r="M381" s="149" t="str">
        <f>IF($F381="","",VLOOKUP($F381,'Bảng tổng hợp'!$C$11:$M$20000,11,0))</f>
        <v/>
      </c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</row>
    <row r="382" ht="15.75" customHeight="1">
      <c r="A382" s="156"/>
      <c r="B382" s="154"/>
      <c r="C382" s="155"/>
      <c r="D382" s="156"/>
      <c r="E382" s="156"/>
      <c r="F382" s="156"/>
      <c r="G382" s="143" t="str">
        <f>IF($F382="","",VLOOKUP($F382,'Bảng tổng hợp'!$C$11:$Q$20000,2,0))</f>
        <v/>
      </c>
      <c r="H382" s="144" t="str">
        <f>IF($F382="","",VLOOKUP($F382,'Bảng tổng hợp'!$C$11:$Q$20000,3,0))</f>
        <v/>
      </c>
      <c r="I382" s="145"/>
      <c r="J382" s="146">
        <f>IF(F382="",0,VLOOKUP(F382,'Bảng tổng hợp'!$P$11:$Q$397,2,0))</f>
        <v>0</v>
      </c>
      <c r="K382" s="147">
        <f t="shared" si="2"/>
        <v>0</v>
      </c>
      <c r="L382" s="148" t="str">
        <f>IF($F382="","",VLOOKUP($F382,'Bảng tổng hợp'!$C$11:$M$20000,10,0))</f>
        <v/>
      </c>
      <c r="M382" s="149" t="str">
        <f>IF($F382="","",VLOOKUP($F382,'Bảng tổng hợp'!$C$11:$M$20000,11,0))</f>
        <v/>
      </c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</row>
    <row r="383" ht="15.75" customHeight="1">
      <c r="A383" s="156"/>
      <c r="B383" s="154"/>
      <c r="C383" s="155"/>
      <c r="D383" s="156"/>
      <c r="E383" s="156"/>
      <c r="F383" s="156"/>
      <c r="G383" s="143" t="str">
        <f>IF($F383="","",VLOOKUP($F383,'Bảng tổng hợp'!$C$11:$Q$20000,2,0))</f>
        <v/>
      </c>
      <c r="H383" s="144" t="str">
        <f>IF($F383="","",VLOOKUP($F383,'Bảng tổng hợp'!$C$11:$Q$20000,3,0))</f>
        <v/>
      </c>
      <c r="I383" s="145"/>
      <c r="J383" s="146">
        <f>IF(F383="",0,VLOOKUP(F383,'Bảng tổng hợp'!$P$11:$Q$397,2,0))</f>
        <v>0</v>
      </c>
      <c r="K383" s="147">
        <f t="shared" si="2"/>
        <v>0</v>
      </c>
      <c r="L383" s="148" t="str">
        <f>IF($F383="","",VLOOKUP($F383,'Bảng tổng hợp'!$C$11:$M$20000,10,0))</f>
        <v/>
      </c>
      <c r="M383" s="149" t="str">
        <f>IF($F383="","",VLOOKUP($F383,'Bảng tổng hợp'!$C$11:$M$20000,11,0))</f>
        <v/>
      </c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</row>
    <row r="384" ht="15.75" customHeight="1">
      <c r="A384" s="156"/>
      <c r="B384" s="154"/>
      <c r="C384" s="155"/>
      <c r="D384" s="156"/>
      <c r="E384" s="156"/>
      <c r="F384" s="156"/>
      <c r="G384" s="143" t="str">
        <f>IF($F384="","",VLOOKUP($F384,'Bảng tổng hợp'!$C$11:$Q$20000,2,0))</f>
        <v/>
      </c>
      <c r="H384" s="144" t="str">
        <f>IF($F384="","",VLOOKUP($F384,'Bảng tổng hợp'!$C$11:$Q$20000,3,0))</f>
        <v/>
      </c>
      <c r="I384" s="145"/>
      <c r="J384" s="146">
        <f>IF(F384="",0,VLOOKUP(F384,'Bảng tổng hợp'!$P$11:$Q$397,2,0))</f>
        <v>0</v>
      </c>
      <c r="K384" s="147">
        <f t="shared" si="2"/>
        <v>0</v>
      </c>
      <c r="L384" s="148" t="str">
        <f>IF($F384="","",VLOOKUP($F384,'Bảng tổng hợp'!$C$11:$M$20000,10,0))</f>
        <v/>
      </c>
      <c r="M384" s="149" t="str">
        <f>IF($F384="","",VLOOKUP($F384,'Bảng tổng hợp'!$C$11:$M$20000,11,0))</f>
        <v/>
      </c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</row>
    <row r="385" ht="15.75" customHeight="1">
      <c r="A385" s="156"/>
      <c r="B385" s="154"/>
      <c r="C385" s="155"/>
      <c r="D385" s="156"/>
      <c r="E385" s="156"/>
      <c r="F385" s="156"/>
      <c r="G385" s="143" t="str">
        <f>IF($F385="","",VLOOKUP($F385,'Bảng tổng hợp'!$C$11:$Q$20000,2,0))</f>
        <v/>
      </c>
      <c r="H385" s="144" t="str">
        <f>IF($F385="","",VLOOKUP($F385,'Bảng tổng hợp'!$C$11:$Q$20000,3,0))</f>
        <v/>
      </c>
      <c r="I385" s="145"/>
      <c r="J385" s="146">
        <f>IF(F385="",0,VLOOKUP(F385,'Bảng tổng hợp'!$P$11:$Q$397,2,0))</f>
        <v>0</v>
      </c>
      <c r="K385" s="147">
        <f t="shared" si="2"/>
        <v>0</v>
      </c>
      <c r="L385" s="148" t="str">
        <f>IF($F385="","",VLOOKUP($F385,'Bảng tổng hợp'!$C$11:$M$20000,10,0))</f>
        <v/>
      </c>
      <c r="M385" s="149" t="str">
        <f>IF($F385="","",VLOOKUP($F385,'Bảng tổng hợp'!$C$11:$M$20000,11,0))</f>
        <v/>
      </c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</row>
    <row r="386" ht="15.75" customHeight="1">
      <c r="A386" s="156"/>
      <c r="B386" s="154"/>
      <c r="C386" s="155"/>
      <c r="D386" s="156"/>
      <c r="E386" s="156"/>
      <c r="F386" s="156"/>
      <c r="G386" s="143" t="str">
        <f>IF($F386="","",VLOOKUP($F386,'Bảng tổng hợp'!$C$11:$Q$20000,2,0))</f>
        <v/>
      </c>
      <c r="H386" s="144" t="str">
        <f>IF($F386="","",VLOOKUP($F386,'Bảng tổng hợp'!$C$11:$Q$20000,3,0))</f>
        <v/>
      </c>
      <c r="I386" s="145"/>
      <c r="J386" s="146">
        <f>IF(F386="",0,VLOOKUP(F386,'Bảng tổng hợp'!$P$11:$Q$397,2,0))</f>
        <v>0</v>
      </c>
      <c r="K386" s="147">
        <f t="shared" si="2"/>
        <v>0</v>
      </c>
      <c r="L386" s="148" t="str">
        <f>IF($F386="","",VLOOKUP($F386,'Bảng tổng hợp'!$C$11:$M$20000,10,0))</f>
        <v/>
      </c>
      <c r="M386" s="149" t="str">
        <f>IF($F386="","",VLOOKUP($F386,'Bảng tổng hợp'!$C$11:$M$20000,11,0))</f>
        <v/>
      </c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</row>
    <row r="387" ht="15.75" customHeight="1">
      <c r="A387" s="156"/>
      <c r="B387" s="154"/>
      <c r="C387" s="155"/>
      <c r="D387" s="156"/>
      <c r="E387" s="156"/>
      <c r="F387" s="156"/>
      <c r="G387" s="143" t="str">
        <f>IF($F387="","",VLOOKUP($F387,'Bảng tổng hợp'!$C$11:$Q$20000,2,0))</f>
        <v/>
      </c>
      <c r="H387" s="144" t="str">
        <f>IF($F387="","",VLOOKUP($F387,'Bảng tổng hợp'!$C$11:$Q$20000,3,0))</f>
        <v/>
      </c>
      <c r="I387" s="145"/>
      <c r="J387" s="146">
        <f>IF(F387="",0,VLOOKUP(F387,'Bảng tổng hợp'!$P$11:$Q$397,2,0))</f>
        <v>0</v>
      </c>
      <c r="K387" s="147">
        <f t="shared" si="2"/>
        <v>0</v>
      </c>
      <c r="L387" s="148" t="str">
        <f>IF($F387="","",VLOOKUP($F387,'Bảng tổng hợp'!$C$11:$M$20000,10,0))</f>
        <v/>
      </c>
      <c r="M387" s="149" t="str">
        <f>IF($F387="","",VLOOKUP($F387,'Bảng tổng hợp'!$C$11:$M$20000,11,0))</f>
        <v/>
      </c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</row>
    <row r="388" ht="15.75" customHeight="1">
      <c r="A388" s="156"/>
      <c r="B388" s="154"/>
      <c r="C388" s="155"/>
      <c r="D388" s="156"/>
      <c r="E388" s="156"/>
      <c r="F388" s="156"/>
      <c r="G388" s="143" t="str">
        <f>IF($F388="","",VLOOKUP($F388,'Bảng tổng hợp'!$C$11:$Q$20000,2,0))</f>
        <v/>
      </c>
      <c r="H388" s="144" t="str">
        <f>IF($F388="","",VLOOKUP($F388,'Bảng tổng hợp'!$C$11:$Q$20000,3,0))</f>
        <v/>
      </c>
      <c r="I388" s="145"/>
      <c r="J388" s="146">
        <f>IF(F388="",0,VLOOKUP(F388,'Bảng tổng hợp'!$P$11:$Q$397,2,0))</f>
        <v>0</v>
      </c>
      <c r="K388" s="147">
        <f t="shared" si="2"/>
        <v>0</v>
      </c>
      <c r="L388" s="148" t="str">
        <f>IF($F388="","",VLOOKUP($F388,'Bảng tổng hợp'!$C$11:$M$20000,10,0))</f>
        <v/>
      </c>
      <c r="M388" s="149" t="str">
        <f>IF($F388="","",VLOOKUP($F388,'Bảng tổng hợp'!$C$11:$M$20000,11,0))</f>
        <v/>
      </c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</row>
    <row r="389" ht="15.75" customHeight="1">
      <c r="A389" s="156"/>
      <c r="B389" s="154"/>
      <c r="C389" s="155"/>
      <c r="D389" s="156"/>
      <c r="E389" s="156"/>
      <c r="F389" s="156"/>
      <c r="G389" s="143" t="str">
        <f>IF($F389="","",VLOOKUP($F389,'Bảng tổng hợp'!$C$11:$Q$20000,2,0))</f>
        <v/>
      </c>
      <c r="H389" s="144" t="str">
        <f>IF($F389="","",VLOOKUP($F389,'Bảng tổng hợp'!$C$11:$Q$20000,3,0))</f>
        <v/>
      </c>
      <c r="I389" s="145"/>
      <c r="J389" s="146">
        <f>IF(F389="",0,VLOOKUP(F389,'Bảng tổng hợp'!$P$11:$Q$397,2,0))</f>
        <v>0</v>
      </c>
      <c r="K389" s="147">
        <f t="shared" si="2"/>
        <v>0</v>
      </c>
      <c r="L389" s="148" t="str">
        <f>IF($F389="","",VLOOKUP($F389,'Bảng tổng hợp'!$C$11:$M$20000,10,0))</f>
        <v/>
      </c>
      <c r="M389" s="149" t="str">
        <f>IF($F389="","",VLOOKUP($F389,'Bảng tổng hợp'!$C$11:$M$20000,11,0))</f>
        <v/>
      </c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</row>
    <row r="390" ht="15.75" customHeight="1">
      <c r="A390" s="156"/>
      <c r="B390" s="154"/>
      <c r="C390" s="155"/>
      <c r="D390" s="156"/>
      <c r="E390" s="156"/>
      <c r="F390" s="156"/>
      <c r="G390" s="143" t="str">
        <f>IF($F390="","",VLOOKUP($F390,'Bảng tổng hợp'!$C$11:$Q$20000,2,0))</f>
        <v/>
      </c>
      <c r="H390" s="144" t="str">
        <f>IF($F390="","",VLOOKUP($F390,'Bảng tổng hợp'!$C$11:$Q$20000,3,0))</f>
        <v/>
      </c>
      <c r="I390" s="145"/>
      <c r="J390" s="146">
        <f>IF(F390="",0,VLOOKUP(F390,'Bảng tổng hợp'!$P$11:$Q$397,2,0))</f>
        <v>0</v>
      </c>
      <c r="K390" s="147">
        <f t="shared" si="2"/>
        <v>0</v>
      </c>
      <c r="L390" s="148" t="str">
        <f>IF($F390="","",VLOOKUP($F390,'Bảng tổng hợp'!$C$11:$M$20000,10,0))</f>
        <v/>
      </c>
      <c r="M390" s="149" t="str">
        <f>IF($F390="","",VLOOKUP($F390,'Bảng tổng hợp'!$C$11:$M$20000,11,0))</f>
        <v/>
      </c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</row>
    <row r="391" ht="15.75" customHeight="1">
      <c r="A391" s="156"/>
      <c r="B391" s="154"/>
      <c r="C391" s="155"/>
      <c r="D391" s="156"/>
      <c r="E391" s="156"/>
      <c r="F391" s="156"/>
      <c r="G391" s="143" t="str">
        <f>IF($F391="","",VLOOKUP($F391,'Bảng tổng hợp'!$C$11:$Q$20000,2,0))</f>
        <v/>
      </c>
      <c r="H391" s="144" t="str">
        <f>IF($F391="","",VLOOKUP($F391,'Bảng tổng hợp'!$C$11:$Q$20000,3,0))</f>
        <v/>
      </c>
      <c r="I391" s="145"/>
      <c r="J391" s="146">
        <f>IF(F391="",0,VLOOKUP(F391,'Bảng tổng hợp'!$P$11:$Q$397,2,0))</f>
        <v>0</v>
      </c>
      <c r="K391" s="147">
        <f t="shared" si="2"/>
        <v>0</v>
      </c>
      <c r="L391" s="148" t="str">
        <f>IF($F391="","",VLOOKUP($F391,'Bảng tổng hợp'!$C$11:$M$20000,10,0))</f>
        <v/>
      </c>
      <c r="M391" s="149" t="str">
        <f>IF($F391="","",VLOOKUP($F391,'Bảng tổng hợp'!$C$11:$M$20000,11,0))</f>
        <v/>
      </c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</row>
    <row r="392" ht="15.75" customHeight="1">
      <c r="A392" s="156"/>
      <c r="B392" s="154"/>
      <c r="C392" s="155"/>
      <c r="D392" s="156"/>
      <c r="E392" s="156"/>
      <c r="F392" s="156"/>
      <c r="G392" s="143" t="str">
        <f>IF($F392="","",VLOOKUP($F392,'Bảng tổng hợp'!$C$11:$Q$20000,2,0))</f>
        <v/>
      </c>
      <c r="H392" s="144" t="str">
        <f>IF($F392="","",VLOOKUP($F392,'Bảng tổng hợp'!$C$11:$Q$20000,3,0))</f>
        <v/>
      </c>
      <c r="I392" s="145"/>
      <c r="J392" s="146">
        <f>IF(F392="",0,VLOOKUP(F392,'Bảng tổng hợp'!$P$11:$Q$397,2,0))</f>
        <v>0</v>
      </c>
      <c r="K392" s="147">
        <f t="shared" si="2"/>
        <v>0</v>
      </c>
      <c r="L392" s="148" t="str">
        <f>IF($F392="","",VLOOKUP($F392,'Bảng tổng hợp'!$C$11:$M$20000,10,0))</f>
        <v/>
      </c>
      <c r="M392" s="149" t="str">
        <f>IF($F392="","",VLOOKUP($F392,'Bảng tổng hợp'!$C$11:$M$20000,11,0))</f>
        <v/>
      </c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</row>
    <row r="393" ht="15.75" customHeight="1">
      <c r="A393" s="156"/>
      <c r="B393" s="154"/>
      <c r="C393" s="155"/>
      <c r="D393" s="156"/>
      <c r="E393" s="156"/>
      <c r="F393" s="156"/>
      <c r="G393" s="143" t="str">
        <f>IF($F393="","",VLOOKUP($F393,'Bảng tổng hợp'!$C$11:$Q$20000,2,0))</f>
        <v/>
      </c>
      <c r="H393" s="144" t="str">
        <f>IF($F393="","",VLOOKUP($F393,'Bảng tổng hợp'!$C$11:$Q$20000,3,0))</f>
        <v/>
      </c>
      <c r="I393" s="145"/>
      <c r="J393" s="146">
        <f>IF(F393="",0,VLOOKUP(F393,'Bảng tổng hợp'!$P$11:$Q$397,2,0))</f>
        <v>0</v>
      </c>
      <c r="K393" s="147">
        <f t="shared" si="2"/>
        <v>0</v>
      </c>
      <c r="L393" s="148" t="str">
        <f>IF($F393="","",VLOOKUP($F393,'Bảng tổng hợp'!$C$11:$M$20000,10,0))</f>
        <v/>
      </c>
      <c r="M393" s="149" t="str">
        <f>IF($F393="","",VLOOKUP($F393,'Bảng tổng hợp'!$C$11:$M$20000,11,0))</f>
        <v/>
      </c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</row>
    <row r="394" ht="15.75" customHeight="1">
      <c r="A394" s="156"/>
      <c r="B394" s="154"/>
      <c r="C394" s="155"/>
      <c r="D394" s="156"/>
      <c r="E394" s="156"/>
      <c r="F394" s="156"/>
      <c r="G394" s="143" t="str">
        <f>IF($F394="","",VLOOKUP($F394,'Bảng tổng hợp'!$C$11:$Q$20000,2,0))</f>
        <v/>
      </c>
      <c r="H394" s="144" t="str">
        <f>IF($F394="","",VLOOKUP($F394,'Bảng tổng hợp'!$C$11:$Q$20000,3,0))</f>
        <v/>
      </c>
      <c r="I394" s="145"/>
      <c r="J394" s="146">
        <f>IF(F394="",0,VLOOKUP(F394,'Bảng tổng hợp'!$P$11:$Q$397,2,0))</f>
        <v>0</v>
      </c>
      <c r="K394" s="147">
        <f t="shared" si="2"/>
        <v>0</v>
      </c>
      <c r="L394" s="148" t="str">
        <f>IF($F394="","",VLOOKUP($F394,'Bảng tổng hợp'!$C$11:$M$20000,10,0))</f>
        <v/>
      </c>
      <c r="M394" s="149" t="str">
        <f>IF($F394="","",VLOOKUP($F394,'Bảng tổng hợp'!$C$11:$M$20000,11,0))</f>
        <v/>
      </c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</row>
    <row r="395" ht="15.75" customHeight="1">
      <c r="A395" s="156"/>
      <c r="B395" s="154"/>
      <c r="C395" s="155"/>
      <c r="D395" s="156"/>
      <c r="E395" s="156"/>
      <c r="F395" s="156"/>
      <c r="G395" s="143" t="str">
        <f>IF($F395="","",VLOOKUP($F395,'Bảng tổng hợp'!$C$11:$Q$20000,2,0))</f>
        <v/>
      </c>
      <c r="H395" s="144" t="str">
        <f>IF($F395="","",VLOOKUP($F395,'Bảng tổng hợp'!$C$11:$Q$20000,3,0))</f>
        <v/>
      </c>
      <c r="I395" s="145"/>
      <c r="J395" s="146">
        <f>IF(F395="",0,VLOOKUP(F395,'Bảng tổng hợp'!$P$11:$Q$397,2,0))</f>
        <v>0</v>
      </c>
      <c r="K395" s="147">
        <f t="shared" si="2"/>
        <v>0</v>
      </c>
      <c r="L395" s="148" t="str">
        <f>IF($F395="","",VLOOKUP($F395,'Bảng tổng hợp'!$C$11:$M$20000,10,0))</f>
        <v/>
      </c>
      <c r="M395" s="149" t="str">
        <f>IF($F395="","",VLOOKUP($F395,'Bảng tổng hợp'!$C$11:$M$20000,11,0))</f>
        <v/>
      </c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</row>
    <row r="396" ht="15.75" customHeight="1">
      <c r="A396" s="156"/>
      <c r="B396" s="154"/>
      <c r="C396" s="155"/>
      <c r="D396" s="156"/>
      <c r="E396" s="156"/>
      <c r="F396" s="156"/>
      <c r="G396" s="143" t="str">
        <f>IF($F396="","",VLOOKUP($F396,'Bảng tổng hợp'!$C$11:$Q$20000,2,0))</f>
        <v/>
      </c>
      <c r="H396" s="144" t="str">
        <f>IF($F396="","",VLOOKUP($F396,'Bảng tổng hợp'!$C$11:$Q$20000,3,0))</f>
        <v/>
      </c>
      <c r="I396" s="145"/>
      <c r="J396" s="146">
        <f>IF(F396="",0,VLOOKUP(F396,'Bảng tổng hợp'!$P$11:$Q$397,2,0))</f>
        <v>0</v>
      </c>
      <c r="K396" s="147">
        <f t="shared" si="2"/>
        <v>0</v>
      </c>
      <c r="L396" s="148" t="str">
        <f>IF($F396="","",VLOOKUP($F396,'Bảng tổng hợp'!$C$11:$M$20000,10,0))</f>
        <v/>
      </c>
      <c r="M396" s="149" t="str">
        <f>IF($F396="","",VLOOKUP($F396,'Bảng tổng hợp'!$C$11:$M$20000,11,0))</f>
        <v/>
      </c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</row>
    <row r="397" ht="15.75" customHeight="1">
      <c r="A397" s="156"/>
      <c r="B397" s="154"/>
      <c r="C397" s="155"/>
      <c r="D397" s="156"/>
      <c r="E397" s="156"/>
      <c r="F397" s="156"/>
      <c r="G397" s="143" t="str">
        <f>IF($F397="","",VLOOKUP($F397,'Bảng tổng hợp'!$C$11:$Q$20000,2,0))</f>
        <v/>
      </c>
      <c r="H397" s="144" t="str">
        <f>IF($F397="","",VLOOKUP($F397,'Bảng tổng hợp'!$C$11:$Q$20000,3,0))</f>
        <v/>
      </c>
      <c r="I397" s="145"/>
      <c r="J397" s="146">
        <f>IF(F397="",0,VLOOKUP(F397,'Bảng tổng hợp'!$P$11:$Q$397,2,0))</f>
        <v>0</v>
      </c>
      <c r="K397" s="147">
        <f t="shared" si="2"/>
        <v>0</v>
      </c>
      <c r="L397" s="148" t="str">
        <f>IF($F397="","",VLOOKUP($F397,'Bảng tổng hợp'!$C$11:$M$20000,10,0))</f>
        <v/>
      </c>
      <c r="M397" s="149" t="str">
        <f>IF($F397="","",VLOOKUP($F397,'Bảng tổng hợp'!$C$11:$M$20000,11,0))</f>
        <v/>
      </c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</row>
    <row r="398" ht="15.75" customHeight="1">
      <c r="A398" s="156"/>
      <c r="B398" s="154"/>
      <c r="C398" s="155"/>
      <c r="D398" s="156"/>
      <c r="E398" s="156"/>
      <c r="F398" s="156"/>
      <c r="G398" s="143" t="str">
        <f>IF($F398="","",VLOOKUP($F398,'Bảng tổng hợp'!$C$11:$Q$20000,2,0))</f>
        <v/>
      </c>
      <c r="H398" s="144" t="str">
        <f>IF($F398="","",VLOOKUP($F398,'Bảng tổng hợp'!$C$11:$Q$20000,3,0))</f>
        <v/>
      </c>
      <c r="I398" s="145"/>
      <c r="J398" s="146">
        <f>IF(F398="",0,VLOOKUP(F398,'Bảng tổng hợp'!$P$11:$Q$397,2,0))</f>
        <v>0</v>
      </c>
      <c r="K398" s="147">
        <f t="shared" si="2"/>
        <v>0</v>
      </c>
      <c r="L398" s="148" t="str">
        <f>IF($F398="","",VLOOKUP($F398,'Bảng tổng hợp'!$C$11:$M$20000,10,0))</f>
        <v/>
      </c>
      <c r="M398" s="149" t="str">
        <f>IF($F398="","",VLOOKUP($F398,'Bảng tổng hợp'!$C$11:$M$20000,11,0))</f>
        <v/>
      </c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</row>
    <row r="399" ht="15.75" customHeight="1">
      <c r="A399" s="156"/>
      <c r="B399" s="154"/>
      <c r="C399" s="155"/>
      <c r="D399" s="156"/>
      <c r="E399" s="156"/>
      <c r="F399" s="156"/>
      <c r="G399" s="143" t="str">
        <f>IF($F399="","",VLOOKUP($F399,'Bảng tổng hợp'!$C$11:$Q$20000,2,0))</f>
        <v/>
      </c>
      <c r="H399" s="144" t="str">
        <f>IF($F399="","",VLOOKUP($F399,'Bảng tổng hợp'!$C$11:$Q$20000,3,0))</f>
        <v/>
      </c>
      <c r="I399" s="145"/>
      <c r="J399" s="146">
        <f>IF(F399="",0,VLOOKUP(F399,'Bảng tổng hợp'!$P$11:$Q$397,2,0))</f>
        <v>0</v>
      </c>
      <c r="K399" s="147">
        <f t="shared" si="2"/>
        <v>0</v>
      </c>
      <c r="L399" s="148" t="str">
        <f>IF($F399="","",VLOOKUP($F399,'Bảng tổng hợp'!$C$11:$M$20000,10,0))</f>
        <v/>
      </c>
      <c r="M399" s="149" t="str">
        <f>IF($F399="","",VLOOKUP($F399,'Bảng tổng hợp'!$C$11:$M$20000,11,0))</f>
        <v/>
      </c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</row>
    <row r="400" ht="15.75" customHeight="1">
      <c r="A400" s="156"/>
      <c r="B400" s="154"/>
      <c r="C400" s="155"/>
      <c r="D400" s="156"/>
      <c r="E400" s="156"/>
      <c r="F400" s="156"/>
      <c r="G400" s="143" t="str">
        <f>IF($F400="","",VLOOKUP($F400,'Bảng tổng hợp'!$C$11:$Q$20000,2,0))</f>
        <v/>
      </c>
      <c r="H400" s="144" t="str">
        <f>IF($F400="","",VLOOKUP($F400,'Bảng tổng hợp'!$C$11:$Q$20000,3,0))</f>
        <v/>
      </c>
      <c r="I400" s="145"/>
      <c r="J400" s="146">
        <f>IF(F400="",0,VLOOKUP(F400,'Bảng tổng hợp'!$P$11:$Q$397,2,0))</f>
        <v>0</v>
      </c>
      <c r="K400" s="147">
        <f t="shared" si="2"/>
        <v>0</v>
      </c>
      <c r="L400" s="148" t="str">
        <f>IF($F400="","",VLOOKUP($F400,'Bảng tổng hợp'!$C$11:$M$20000,10,0))</f>
        <v/>
      </c>
      <c r="M400" s="149" t="str">
        <f>IF($F400="","",VLOOKUP($F400,'Bảng tổng hợp'!$C$11:$M$20000,11,0))</f>
        <v/>
      </c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</row>
    <row r="401" ht="15.75" customHeight="1">
      <c r="A401" s="156"/>
      <c r="B401" s="154"/>
      <c r="C401" s="155"/>
      <c r="D401" s="156"/>
      <c r="E401" s="156"/>
      <c r="F401" s="156"/>
      <c r="G401" s="143" t="str">
        <f>IF($F401="","",VLOOKUP($F401,'Bảng tổng hợp'!$C$11:$Q$20000,2,0))</f>
        <v/>
      </c>
      <c r="H401" s="144" t="str">
        <f>IF($F401="","",VLOOKUP($F401,'Bảng tổng hợp'!$C$11:$Q$20000,3,0))</f>
        <v/>
      </c>
      <c r="I401" s="145"/>
      <c r="J401" s="146">
        <f>IF(F401="",0,VLOOKUP(F401,'Bảng tổng hợp'!$P$11:$Q$397,2,0))</f>
        <v>0</v>
      </c>
      <c r="K401" s="147">
        <f t="shared" si="2"/>
        <v>0</v>
      </c>
      <c r="L401" s="148" t="str">
        <f>IF($F401="","",VLOOKUP($F401,'Bảng tổng hợp'!$C$11:$M$20000,10,0))</f>
        <v/>
      </c>
      <c r="M401" s="149" t="str">
        <f>IF($F401="","",VLOOKUP($F401,'Bảng tổng hợp'!$C$11:$M$20000,11,0))</f>
        <v/>
      </c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</row>
    <row r="402" ht="15.75" customHeight="1">
      <c r="A402" s="15"/>
      <c r="B402" s="15"/>
      <c r="C402" s="16"/>
      <c r="D402" s="15"/>
      <c r="E402" s="15"/>
      <c r="F402" s="15"/>
      <c r="G402" s="143" t="str">
        <f>IF($F402="","",VLOOKUP($F402,'Bảng tổng hợp'!$C$11:$Q$20000,2,0))</f>
        <v/>
      </c>
      <c r="H402" s="144" t="str">
        <f>IF($F402="","",VLOOKUP($F402,'Bảng tổng hợp'!$C$11:$Q$20000,3,0))</f>
        <v/>
      </c>
      <c r="I402" s="19"/>
      <c r="J402" s="146">
        <f>IF(F402="",0,VLOOKUP(F402,'Bảng tổng hợp'!$P$11:$Q$397,2,0))</f>
        <v>0</v>
      </c>
      <c r="K402" s="147">
        <f t="shared" si="2"/>
        <v>0</v>
      </c>
      <c r="L402" s="148" t="str">
        <f>IF($F402="","",VLOOKUP($F402,'Bảng tổng hợp'!$C$11:$M$20000,10,0))</f>
        <v/>
      </c>
      <c r="M402" s="149" t="str">
        <f>IF($F402="","",VLOOKUP($F402,'Bảng tổng hợp'!$C$11:$M$20000,11,0))</f>
        <v/>
      </c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</row>
    <row r="403" ht="15.75" customHeight="1">
      <c r="A403" s="15"/>
      <c r="B403" s="15"/>
      <c r="C403" s="16"/>
      <c r="D403" s="15"/>
      <c r="E403" s="15"/>
      <c r="F403" s="15"/>
      <c r="G403" s="143" t="str">
        <f>IF($F403="","",VLOOKUP($F403,'Bảng tổng hợp'!$C$11:$Q$20000,2,0))</f>
        <v/>
      </c>
      <c r="H403" s="144" t="str">
        <f>IF($F403="","",VLOOKUP($F403,'Bảng tổng hợp'!$C$11:$Q$20000,3,0))</f>
        <v/>
      </c>
      <c r="I403" s="19"/>
      <c r="J403" s="146">
        <f>IF(F403="",0,VLOOKUP(F403,'Bảng tổng hợp'!$P$11:$Q$397,2,0))</f>
        <v>0</v>
      </c>
      <c r="K403" s="147">
        <f t="shared" si="2"/>
        <v>0</v>
      </c>
      <c r="L403" s="148" t="str">
        <f>IF($F403="","",VLOOKUP($F403,'Bảng tổng hợp'!$C$11:$M$20000,10,0))</f>
        <v/>
      </c>
      <c r="M403" s="149" t="str">
        <f>IF($F403="","",VLOOKUP($F403,'Bảng tổng hợp'!$C$11:$M$20000,11,0))</f>
        <v/>
      </c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</row>
    <row r="404" ht="15.75" customHeight="1">
      <c r="A404" s="15"/>
      <c r="B404" s="15"/>
      <c r="C404" s="16"/>
      <c r="D404" s="15"/>
      <c r="E404" s="15"/>
      <c r="F404" s="15"/>
      <c r="G404" s="143" t="str">
        <f>IF($F404="","",VLOOKUP($F404,'Bảng tổng hợp'!$C$11:$Q$20000,2,0))</f>
        <v/>
      </c>
      <c r="H404" s="144" t="str">
        <f>IF($F404="","",VLOOKUP($F404,'Bảng tổng hợp'!$C$11:$Q$20000,3,0))</f>
        <v/>
      </c>
      <c r="I404" s="19"/>
      <c r="J404" s="146">
        <f>IF(F404="",0,VLOOKUP(F404,'Bảng tổng hợp'!$P$11:$Q$397,2,0))</f>
        <v>0</v>
      </c>
      <c r="K404" s="147">
        <f t="shared" si="2"/>
        <v>0</v>
      </c>
      <c r="L404" s="148" t="str">
        <f>IF($F404="","",VLOOKUP($F404,'Bảng tổng hợp'!$C$11:$M$20000,10,0))</f>
        <v/>
      </c>
      <c r="M404" s="149" t="str">
        <f>IF($F404="","",VLOOKUP($F404,'Bảng tổng hợp'!$C$11:$M$20000,11,0))</f>
        <v/>
      </c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</row>
    <row r="405" ht="15.75" customHeight="1">
      <c r="A405" s="15"/>
      <c r="B405" s="15"/>
      <c r="C405" s="16"/>
      <c r="D405" s="15"/>
      <c r="E405" s="15"/>
      <c r="F405" s="15"/>
      <c r="G405" s="143" t="str">
        <f>IF($F405="","",VLOOKUP($F405,'Bảng tổng hợp'!$C$11:$Q$20000,2,0))</f>
        <v/>
      </c>
      <c r="H405" s="144" t="str">
        <f>IF($F405="","",VLOOKUP($F405,'Bảng tổng hợp'!$C$11:$Q$20000,3,0))</f>
        <v/>
      </c>
      <c r="I405" s="19"/>
      <c r="J405" s="146">
        <f>IF(F405="",0,VLOOKUP(F405,'Bảng tổng hợp'!$P$11:$Q$397,2,0))</f>
        <v>0</v>
      </c>
      <c r="K405" s="147">
        <f t="shared" si="2"/>
        <v>0</v>
      </c>
      <c r="L405" s="148" t="str">
        <f>IF($F405="","",VLOOKUP($F405,'Bảng tổng hợp'!$C$11:$M$20000,10,0))</f>
        <v/>
      </c>
      <c r="M405" s="149" t="str">
        <f>IF($F405="","",VLOOKUP($F405,'Bảng tổng hợp'!$C$11:$M$20000,11,0))</f>
        <v/>
      </c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</row>
    <row r="406" ht="15.75" customHeight="1">
      <c r="A406" s="15"/>
      <c r="B406" s="15"/>
      <c r="C406" s="16"/>
      <c r="D406" s="15"/>
      <c r="E406" s="15"/>
      <c r="F406" s="15"/>
      <c r="G406" s="143" t="str">
        <f>IF($F406="","",VLOOKUP($F406,'Bảng tổng hợp'!$C$11:$Q$20000,2,0))</f>
        <v/>
      </c>
      <c r="H406" s="144" t="str">
        <f>IF($F406="","",VLOOKUP($F406,'Bảng tổng hợp'!$C$11:$Q$20000,3,0))</f>
        <v/>
      </c>
      <c r="I406" s="19"/>
      <c r="J406" s="146">
        <f>IF(F406="",0,VLOOKUP(F406,'Bảng tổng hợp'!$P$11:$Q$397,2,0))</f>
        <v>0</v>
      </c>
      <c r="K406" s="147">
        <f t="shared" si="2"/>
        <v>0</v>
      </c>
      <c r="L406" s="148" t="str">
        <f>IF($F406="","",VLOOKUP($F406,'Bảng tổng hợp'!$C$11:$M$20000,10,0))</f>
        <v/>
      </c>
      <c r="M406" s="149" t="str">
        <f>IF($F406="","",VLOOKUP($F406,'Bảng tổng hợp'!$C$11:$M$20000,11,0))</f>
        <v/>
      </c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</row>
    <row r="407" ht="15.75" customHeight="1">
      <c r="A407" s="15"/>
      <c r="B407" s="15"/>
      <c r="C407" s="16"/>
      <c r="D407" s="15"/>
      <c r="E407" s="15"/>
      <c r="F407" s="15"/>
      <c r="G407" s="143" t="str">
        <f>IF($F407="","",VLOOKUP($F407,'Bảng tổng hợp'!$C$11:$Q$20000,2,0))</f>
        <v/>
      </c>
      <c r="H407" s="144" t="str">
        <f>IF($F407="","",VLOOKUP($F407,'Bảng tổng hợp'!$C$11:$Q$20000,3,0))</f>
        <v/>
      </c>
      <c r="I407" s="19"/>
      <c r="J407" s="146">
        <f>IF(F407="",0,VLOOKUP(F407,'Bảng tổng hợp'!$P$11:$Q$397,2,0))</f>
        <v>0</v>
      </c>
      <c r="K407" s="147">
        <f t="shared" si="2"/>
        <v>0</v>
      </c>
      <c r="L407" s="148" t="str">
        <f>IF($F407="","",VLOOKUP($F407,'Bảng tổng hợp'!$C$11:$M$20000,10,0))</f>
        <v/>
      </c>
      <c r="M407" s="149" t="str">
        <f>IF($F407="","",VLOOKUP($F407,'Bảng tổng hợp'!$C$11:$M$20000,11,0))</f>
        <v/>
      </c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</row>
    <row r="408" ht="15.75" customHeight="1">
      <c r="A408" s="15"/>
      <c r="B408" s="15"/>
      <c r="C408" s="16"/>
      <c r="D408" s="15"/>
      <c r="E408" s="15"/>
      <c r="F408" s="15"/>
      <c r="G408" s="143" t="str">
        <f>IF($F408="","",VLOOKUP($F408,'Bảng tổng hợp'!$C$11:$Q$20000,2,0))</f>
        <v/>
      </c>
      <c r="H408" s="144" t="str">
        <f>IF($F408="","",VLOOKUP($F408,'Bảng tổng hợp'!$C$11:$Q$20000,3,0))</f>
        <v/>
      </c>
      <c r="I408" s="19"/>
      <c r="J408" s="146">
        <f>IF(F408="",0,VLOOKUP(F408,'Bảng tổng hợp'!$P$11:$Q$397,2,0))</f>
        <v>0</v>
      </c>
      <c r="K408" s="147">
        <f t="shared" si="2"/>
        <v>0</v>
      </c>
      <c r="L408" s="148" t="str">
        <f>IF($F408="","",VLOOKUP($F408,'Bảng tổng hợp'!$C$11:$M$20000,10,0))</f>
        <v/>
      </c>
      <c r="M408" s="149" t="str">
        <f>IF($F408="","",VLOOKUP($F408,'Bảng tổng hợp'!$C$11:$M$20000,11,0))</f>
        <v/>
      </c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</row>
    <row r="409" ht="15.75" customHeight="1">
      <c r="A409" s="15"/>
      <c r="B409" s="15"/>
      <c r="C409" s="16"/>
      <c r="D409" s="15"/>
      <c r="E409" s="15"/>
      <c r="F409" s="15"/>
      <c r="G409" s="143" t="str">
        <f>IF($F409="","",VLOOKUP($F409,'Bảng tổng hợp'!$C$11:$Q$20000,2,0))</f>
        <v/>
      </c>
      <c r="H409" s="144" t="str">
        <f>IF($F409="","",VLOOKUP($F409,'Bảng tổng hợp'!$C$11:$Q$20000,3,0))</f>
        <v/>
      </c>
      <c r="I409" s="19"/>
      <c r="J409" s="146">
        <f>IF(F409="",0,VLOOKUP(F409,'Bảng tổng hợp'!$P$11:$Q$397,2,0))</f>
        <v>0</v>
      </c>
      <c r="K409" s="147">
        <f t="shared" si="2"/>
        <v>0</v>
      </c>
      <c r="L409" s="148" t="str">
        <f>IF($F409="","",VLOOKUP($F409,'Bảng tổng hợp'!$C$11:$M$20000,10,0))</f>
        <v/>
      </c>
      <c r="M409" s="149" t="str">
        <f>IF($F409="","",VLOOKUP($F409,'Bảng tổng hợp'!$C$11:$M$20000,11,0))</f>
        <v/>
      </c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</row>
    <row r="410" ht="15.75" customHeight="1">
      <c r="A410" s="15"/>
      <c r="B410" s="15"/>
      <c r="C410" s="16"/>
      <c r="D410" s="15"/>
      <c r="E410" s="15"/>
      <c r="F410" s="15"/>
      <c r="G410" s="143" t="str">
        <f>IF($F410="","",VLOOKUP($F410,'Bảng tổng hợp'!$C$11:$Q$20000,2,0))</f>
        <v/>
      </c>
      <c r="H410" s="144" t="str">
        <f>IF($F410="","",VLOOKUP($F410,'Bảng tổng hợp'!$C$11:$Q$20000,3,0))</f>
        <v/>
      </c>
      <c r="I410" s="19"/>
      <c r="J410" s="146">
        <f>IF(F410="",0,VLOOKUP(F410,'Bảng tổng hợp'!$P$11:$Q$397,2,0))</f>
        <v>0</v>
      </c>
      <c r="K410" s="147">
        <f t="shared" si="2"/>
        <v>0</v>
      </c>
      <c r="L410" s="148" t="str">
        <f>IF($F410="","",VLOOKUP($F410,'Bảng tổng hợp'!$C$11:$M$20000,10,0))</f>
        <v/>
      </c>
      <c r="M410" s="149" t="str">
        <f>IF($F410="","",VLOOKUP($F410,'Bảng tổng hợp'!$C$11:$M$20000,11,0))</f>
        <v/>
      </c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</row>
    <row r="411" ht="15.75" customHeight="1">
      <c r="A411" s="15"/>
      <c r="B411" s="15"/>
      <c r="C411" s="16"/>
      <c r="D411" s="15"/>
      <c r="E411" s="15"/>
      <c r="F411" s="15"/>
      <c r="G411" s="143" t="str">
        <f>IF($F411="","",VLOOKUP($F411,'Bảng tổng hợp'!$C$11:$Q$20000,2,0))</f>
        <v/>
      </c>
      <c r="H411" s="144" t="str">
        <f>IF($F411="","",VLOOKUP($F411,'Bảng tổng hợp'!$C$11:$Q$20000,3,0))</f>
        <v/>
      </c>
      <c r="I411" s="19"/>
      <c r="J411" s="146">
        <f>IF(F411="",0,VLOOKUP(F411,'Bảng tổng hợp'!$P$11:$Q$397,2,0))</f>
        <v>0</v>
      </c>
      <c r="K411" s="147">
        <f t="shared" si="2"/>
        <v>0</v>
      </c>
      <c r="L411" s="148" t="str">
        <f>IF($F411="","",VLOOKUP($F411,'Bảng tổng hợp'!$C$11:$M$20000,10,0))</f>
        <v/>
      </c>
      <c r="M411" s="149" t="str">
        <f>IF($F411="","",VLOOKUP($F411,'Bảng tổng hợp'!$C$11:$M$20000,11,0))</f>
        <v/>
      </c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</row>
    <row r="412" ht="15.75" customHeight="1">
      <c r="A412" s="15"/>
      <c r="B412" s="15"/>
      <c r="C412" s="16"/>
      <c r="D412" s="15"/>
      <c r="E412" s="15"/>
      <c r="F412" s="15"/>
      <c r="G412" s="143" t="str">
        <f>IF($F412="","",VLOOKUP($F412,'Bảng tổng hợp'!$C$11:$Q$20000,2,0))</f>
        <v/>
      </c>
      <c r="H412" s="144" t="str">
        <f>IF($F412="","",VLOOKUP($F412,'Bảng tổng hợp'!$C$11:$Q$20000,3,0))</f>
        <v/>
      </c>
      <c r="I412" s="19"/>
      <c r="J412" s="146">
        <f>IF(F412="",0,VLOOKUP(F412,'Bảng tổng hợp'!$P$11:$Q$397,2,0))</f>
        <v>0</v>
      </c>
      <c r="K412" s="147">
        <f t="shared" si="2"/>
        <v>0</v>
      </c>
      <c r="L412" s="148" t="str">
        <f>IF($F412="","",VLOOKUP($F412,'Bảng tổng hợp'!$C$11:$M$20000,10,0))</f>
        <v/>
      </c>
      <c r="M412" s="149" t="str">
        <f>IF($F412="","",VLOOKUP($F412,'Bảng tổng hợp'!$C$11:$M$20000,11,0))</f>
        <v/>
      </c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</row>
    <row r="413" ht="15.75" customHeight="1">
      <c r="A413" s="15"/>
      <c r="B413" s="15"/>
      <c r="C413" s="16"/>
      <c r="D413" s="15"/>
      <c r="E413" s="15"/>
      <c r="F413" s="15"/>
      <c r="G413" s="143" t="str">
        <f>IF($F413="","",VLOOKUP($F413,'Bảng tổng hợp'!$C$11:$Q$20000,2,0))</f>
        <v/>
      </c>
      <c r="H413" s="144" t="str">
        <f>IF($F413="","",VLOOKUP($F413,'Bảng tổng hợp'!$C$11:$Q$20000,3,0))</f>
        <v/>
      </c>
      <c r="I413" s="19"/>
      <c r="J413" s="146">
        <f>IF(F413="",0,VLOOKUP(F413,'Bảng tổng hợp'!$P$11:$Q$397,2,0))</f>
        <v>0</v>
      </c>
      <c r="K413" s="147">
        <f t="shared" si="2"/>
        <v>0</v>
      </c>
      <c r="L413" s="148" t="str">
        <f>IF($F413="","",VLOOKUP($F413,'Bảng tổng hợp'!$C$11:$M$20000,10,0))</f>
        <v/>
      </c>
      <c r="M413" s="149" t="str">
        <f>IF($F413="","",VLOOKUP($F413,'Bảng tổng hợp'!$C$11:$M$20000,11,0))</f>
        <v/>
      </c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</row>
    <row r="414" ht="15.75" customHeight="1">
      <c r="A414" s="15"/>
      <c r="B414" s="15"/>
      <c r="C414" s="16"/>
      <c r="D414" s="15"/>
      <c r="E414" s="15"/>
      <c r="F414" s="15"/>
      <c r="G414" s="143" t="str">
        <f>IF($F414="","",VLOOKUP($F414,'Bảng tổng hợp'!$C$11:$Q$20000,2,0))</f>
        <v/>
      </c>
      <c r="H414" s="144" t="str">
        <f>IF($F414="","",VLOOKUP($F414,'Bảng tổng hợp'!$C$11:$Q$20000,3,0))</f>
        <v/>
      </c>
      <c r="I414" s="19"/>
      <c r="J414" s="146">
        <f>IF(F414="",0,VLOOKUP(F414,'Bảng tổng hợp'!$P$11:$Q$397,2,0))</f>
        <v>0</v>
      </c>
      <c r="K414" s="147">
        <f t="shared" si="2"/>
        <v>0</v>
      </c>
      <c r="L414" s="148" t="str">
        <f>IF($F414="","",VLOOKUP($F414,'Bảng tổng hợp'!$C$11:$M$20000,10,0))</f>
        <v/>
      </c>
      <c r="M414" s="149" t="str">
        <f>IF($F414="","",VLOOKUP($F414,'Bảng tổng hợp'!$C$11:$M$20000,11,0))</f>
        <v/>
      </c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</row>
    <row r="415" ht="15.75" customHeight="1">
      <c r="A415" s="15"/>
      <c r="B415" s="15"/>
      <c r="C415" s="16"/>
      <c r="D415" s="15"/>
      <c r="E415" s="15"/>
      <c r="F415" s="15"/>
      <c r="G415" s="143" t="str">
        <f>IF($F415="","",VLOOKUP($F415,'Bảng tổng hợp'!$C$11:$Q$20000,2,0))</f>
        <v/>
      </c>
      <c r="H415" s="144" t="str">
        <f>IF($F415="","",VLOOKUP($F415,'Bảng tổng hợp'!$C$11:$Q$20000,3,0))</f>
        <v/>
      </c>
      <c r="I415" s="19"/>
      <c r="J415" s="146">
        <f>IF(F415="",0,VLOOKUP(F415,'Bảng tổng hợp'!$P$11:$Q$397,2,0))</f>
        <v>0</v>
      </c>
      <c r="K415" s="147">
        <f t="shared" si="2"/>
        <v>0</v>
      </c>
      <c r="L415" s="148" t="str">
        <f>IF($F415="","",VLOOKUP($F415,'Bảng tổng hợp'!$C$11:$M$20000,10,0))</f>
        <v/>
      </c>
      <c r="M415" s="149" t="str">
        <f>IF($F415="","",VLOOKUP($F415,'Bảng tổng hợp'!$C$11:$M$20000,11,0))</f>
        <v/>
      </c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</row>
    <row r="416" ht="15.75" customHeight="1">
      <c r="A416" s="15"/>
      <c r="B416" s="15"/>
      <c r="C416" s="16"/>
      <c r="D416" s="15"/>
      <c r="E416" s="15"/>
      <c r="F416" s="15"/>
      <c r="G416" s="143" t="str">
        <f>IF($F416="","",VLOOKUP($F416,'Bảng tổng hợp'!$C$11:$Q$20000,2,0))</f>
        <v/>
      </c>
      <c r="H416" s="144" t="str">
        <f>IF($F416="","",VLOOKUP($F416,'Bảng tổng hợp'!$C$11:$Q$20000,3,0))</f>
        <v/>
      </c>
      <c r="I416" s="19"/>
      <c r="J416" s="146">
        <f>IF(F416="",0,VLOOKUP(F416,'Bảng tổng hợp'!$P$11:$Q$397,2,0))</f>
        <v>0</v>
      </c>
      <c r="K416" s="147">
        <f t="shared" si="2"/>
        <v>0</v>
      </c>
      <c r="L416" s="148" t="str">
        <f>IF($F416="","",VLOOKUP($F416,'Bảng tổng hợp'!$C$11:$M$20000,10,0))</f>
        <v/>
      </c>
      <c r="M416" s="149" t="str">
        <f>IF($F416="","",VLOOKUP($F416,'Bảng tổng hợp'!$C$11:$M$20000,11,0))</f>
        <v/>
      </c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</row>
    <row r="417" ht="15.75" customHeight="1">
      <c r="A417" s="15"/>
      <c r="B417" s="15"/>
      <c r="C417" s="16"/>
      <c r="D417" s="15"/>
      <c r="E417" s="15"/>
      <c r="F417" s="15"/>
      <c r="G417" s="143" t="str">
        <f>IF($F417="","",VLOOKUP($F417,'Bảng tổng hợp'!$C$11:$Q$20000,2,0))</f>
        <v/>
      </c>
      <c r="H417" s="144" t="str">
        <f>IF($F417="","",VLOOKUP($F417,'Bảng tổng hợp'!$C$11:$Q$20000,3,0))</f>
        <v/>
      </c>
      <c r="I417" s="19"/>
      <c r="J417" s="146">
        <f>IF(F417="",0,VLOOKUP(F417,'Bảng tổng hợp'!$P$11:$Q$397,2,0))</f>
        <v>0</v>
      </c>
      <c r="K417" s="147">
        <f t="shared" si="2"/>
        <v>0</v>
      </c>
      <c r="L417" s="148" t="str">
        <f>IF($F417="","",VLOOKUP($F417,'Bảng tổng hợp'!$C$11:$M$20000,10,0))</f>
        <v/>
      </c>
      <c r="M417" s="149" t="str">
        <f>IF($F417="","",VLOOKUP($F417,'Bảng tổng hợp'!$C$11:$M$20000,11,0))</f>
        <v/>
      </c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</row>
    <row r="418" ht="15.75" customHeight="1">
      <c r="A418" s="15"/>
      <c r="B418" s="15"/>
      <c r="C418" s="16"/>
      <c r="D418" s="15"/>
      <c r="E418" s="15"/>
      <c r="F418" s="15"/>
      <c r="G418" s="143" t="str">
        <f>IF($F418="","",VLOOKUP($F418,'Bảng tổng hợp'!$C$11:$Q$20000,2,0))</f>
        <v/>
      </c>
      <c r="H418" s="144" t="str">
        <f>IF($F418="","",VLOOKUP($F418,'Bảng tổng hợp'!$C$11:$Q$20000,3,0))</f>
        <v/>
      </c>
      <c r="I418" s="19"/>
      <c r="J418" s="146">
        <f>IF(F418="",0,VLOOKUP(F418,'Bảng tổng hợp'!$P$11:$Q$397,2,0))</f>
        <v>0</v>
      </c>
      <c r="K418" s="147">
        <f t="shared" si="2"/>
        <v>0</v>
      </c>
      <c r="L418" s="148" t="str">
        <f>IF($F418="","",VLOOKUP($F418,'Bảng tổng hợp'!$C$11:$M$20000,10,0))</f>
        <v/>
      </c>
      <c r="M418" s="149" t="str">
        <f>IF($F418="","",VLOOKUP($F418,'Bảng tổng hợp'!$C$11:$M$20000,11,0))</f>
        <v/>
      </c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</row>
    <row r="419" ht="15.75" customHeight="1">
      <c r="A419" s="15"/>
      <c r="B419" s="15"/>
      <c r="C419" s="16"/>
      <c r="D419" s="15"/>
      <c r="E419" s="15"/>
      <c r="F419" s="15"/>
      <c r="G419" s="143" t="str">
        <f>IF($F419="","",VLOOKUP($F419,'Bảng tổng hợp'!$C$11:$Q$20000,2,0))</f>
        <v/>
      </c>
      <c r="H419" s="144" t="str">
        <f>IF($F419="","",VLOOKUP($F419,'Bảng tổng hợp'!$C$11:$Q$20000,3,0))</f>
        <v/>
      </c>
      <c r="I419" s="19"/>
      <c r="J419" s="146">
        <f>IF(F419="",0,VLOOKUP(F419,'Bảng tổng hợp'!$P$11:$Q$397,2,0))</f>
        <v>0</v>
      </c>
      <c r="K419" s="147">
        <f t="shared" si="2"/>
        <v>0</v>
      </c>
      <c r="L419" s="148" t="str">
        <f>IF($F419="","",VLOOKUP($F419,'Bảng tổng hợp'!$C$11:$M$20000,10,0))</f>
        <v/>
      </c>
      <c r="M419" s="149" t="str">
        <f>IF($F419="","",VLOOKUP($F419,'Bảng tổng hợp'!$C$11:$M$20000,11,0))</f>
        <v/>
      </c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</row>
    <row r="420" ht="15.75" customHeight="1">
      <c r="A420" s="15"/>
      <c r="B420" s="15"/>
      <c r="C420" s="16"/>
      <c r="D420" s="15"/>
      <c r="E420" s="15"/>
      <c r="F420" s="15"/>
      <c r="G420" s="143" t="str">
        <f>IF($F420="","",VLOOKUP($F420,'Bảng tổng hợp'!$C$11:$Q$20000,2,0))</f>
        <v/>
      </c>
      <c r="H420" s="144" t="str">
        <f>IF($F420="","",VLOOKUP($F420,'Bảng tổng hợp'!$C$11:$Q$20000,3,0))</f>
        <v/>
      </c>
      <c r="I420" s="19"/>
      <c r="J420" s="146">
        <f>IF(F420="",0,VLOOKUP(F420,'Bảng tổng hợp'!$P$11:$Q$397,2,0))</f>
        <v>0</v>
      </c>
      <c r="K420" s="147">
        <f t="shared" si="2"/>
        <v>0</v>
      </c>
      <c r="L420" s="148" t="str">
        <f>IF($F420="","",VLOOKUP($F420,'Bảng tổng hợp'!$C$11:$M$20000,10,0))</f>
        <v/>
      </c>
      <c r="M420" s="149" t="str">
        <f>IF($F420="","",VLOOKUP($F420,'Bảng tổng hợp'!$C$11:$M$20000,11,0))</f>
        <v/>
      </c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</row>
    <row r="421" ht="15.75" customHeight="1">
      <c r="A421" s="15"/>
      <c r="B421" s="15"/>
      <c r="C421" s="16"/>
      <c r="D421" s="15"/>
      <c r="E421" s="15"/>
      <c r="F421" s="15"/>
      <c r="G421" s="143" t="str">
        <f>IF($F421="","",VLOOKUP($F421,'Bảng tổng hợp'!$C$11:$Q$20000,2,0))</f>
        <v/>
      </c>
      <c r="H421" s="144" t="str">
        <f>IF($F421="","",VLOOKUP($F421,'Bảng tổng hợp'!$C$11:$Q$20000,3,0))</f>
        <v/>
      </c>
      <c r="I421" s="19"/>
      <c r="J421" s="146">
        <f>IF(F421="",0,VLOOKUP(F421,'Bảng tổng hợp'!$P$11:$Q$397,2,0))</f>
        <v>0</v>
      </c>
      <c r="K421" s="147">
        <f t="shared" si="2"/>
        <v>0</v>
      </c>
      <c r="L421" s="148" t="str">
        <f>IF($F421="","",VLOOKUP($F421,'Bảng tổng hợp'!$C$11:$M$20000,10,0))</f>
        <v/>
      </c>
      <c r="M421" s="149" t="str">
        <f>IF($F421="","",VLOOKUP($F421,'Bảng tổng hợp'!$C$11:$M$20000,11,0))</f>
        <v/>
      </c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</row>
    <row r="422" ht="15.75" customHeight="1">
      <c r="A422" s="15"/>
      <c r="B422" s="15"/>
      <c r="C422" s="16"/>
      <c r="D422" s="15"/>
      <c r="E422" s="15"/>
      <c r="F422" s="15"/>
      <c r="G422" s="143" t="str">
        <f>IF($F422="","",VLOOKUP($F422,'Bảng tổng hợp'!$C$11:$Q$20000,2,0))</f>
        <v/>
      </c>
      <c r="H422" s="144" t="str">
        <f>IF($F422="","",VLOOKUP($F422,'Bảng tổng hợp'!$C$11:$Q$20000,3,0))</f>
        <v/>
      </c>
      <c r="I422" s="19"/>
      <c r="J422" s="146">
        <f>IF(F422="",0,VLOOKUP(F422,'Bảng tổng hợp'!$P$11:$Q$397,2,0))</f>
        <v>0</v>
      </c>
      <c r="K422" s="147">
        <f t="shared" si="2"/>
        <v>0</v>
      </c>
      <c r="L422" s="148" t="str">
        <f>IF($F422="","",VLOOKUP($F422,'Bảng tổng hợp'!$C$11:$M$20000,10,0))</f>
        <v/>
      </c>
      <c r="M422" s="149" t="str">
        <f>IF($F422="","",VLOOKUP($F422,'Bảng tổng hợp'!$C$11:$M$20000,11,0))</f>
        <v/>
      </c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</row>
    <row r="423" ht="15.75" customHeight="1">
      <c r="A423" s="15"/>
      <c r="B423" s="15"/>
      <c r="C423" s="16"/>
      <c r="D423" s="15"/>
      <c r="E423" s="15"/>
      <c r="F423" s="15"/>
      <c r="G423" s="143" t="str">
        <f>IF($F423="","",VLOOKUP($F423,'Bảng tổng hợp'!$C$11:$Q$20000,2,0))</f>
        <v/>
      </c>
      <c r="H423" s="144" t="str">
        <f>IF($F423="","",VLOOKUP($F423,'Bảng tổng hợp'!$C$11:$Q$20000,3,0))</f>
        <v/>
      </c>
      <c r="I423" s="19"/>
      <c r="J423" s="146">
        <f>IF(F423="",0,VLOOKUP(F423,'Bảng tổng hợp'!$P$11:$Q$397,2,0))</f>
        <v>0</v>
      </c>
      <c r="K423" s="147">
        <f t="shared" si="2"/>
        <v>0</v>
      </c>
      <c r="L423" s="148" t="str">
        <f>IF($F423="","",VLOOKUP($F423,'Bảng tổng hợp'!$C$11:$M$20000,10,0))</f>
        <v/>
      </c>
      <c r="M423" s="149" t="str">
        <f>IF($F423="","",VLOOKUP($F423,'Bảng tổng hợp'!$C$11:$M$20000,11,0))</f>
        <v/>
      </c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</row>
    <row r="424" ht="15.75" customHeight="1">
      <c r="A424" s="15"/>
      <c r="B424" s="15"/>
      <c r="C424" s="16"/>
      <c r="D424" s="15"/>
      <c r="E424" s="15"/>
      <c r="F424" s="15"/>
      <c r="G424" s="143" t="str">
        <f>IF($F424="","",VLOOKUP($F424,'Bảng tổng hợp'!$C$11:$Q$20000,2,0))</f>
        <v/>
      </c>
      <c r="H424" s="144" t="str">
        <f>IF($F424="","",VLOOKUP($F424,'Bảng tổng hợp'!$C$11:$Q$20000,3,0))</f>
        <v/>
      </c>
      <c r="I424" s="19"/>
      <c r="J424" s="146">
        <f>IF(F424="",0,VLOOKUP(F424,'Bảng tổng hợp'!$P$11:$Q$397,2,0))</f>
        <v>0</v>
      </c>
      <c r="K424" s="147">
        <f t="shared" si="2"/>
        <v>0</v>
      </c>
      <c r="L424" s="148" t="str">
        <f>IF($F424="","",VLOOKUP($F424,'Bảng tổng hợp'!$C$11:$M$20000,10,0))</f>
        <v/>
      </c>
      <c r="M424" s="149" t="str">
        <f>IF($F424="","",VLOOKUP($F424,'Bảng tổng hợp'!$C$11:$M$20000,11,0))</f>
        <v/>
      </c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</row>
    <row r="425" ht="15.75" customHeight="1">
      <c r="A425" s="15"/>
      <c r="B425" s="15"/>
      <c r="C425" s="16"/>
      <c r="D425" s="15"/>
      <c r="E425" s="15"/>
      <c r="F425" s="15"/>
      <c r="G425" s="143" t="str">
        <f>IF($F425="","",VLOOKUP($F425,'Bảng tổng hợp'!$C$11:$Q$20000,2,0))</f>
        <v/>
      </c>
      <c r="H425" s="144" t="str">
        <f>IF($F425="","",VLOOKUP($F425,'Bảng tổng hợp'!$C$11:$Q$20000,3,0))</f>
        <v/>
      </c>
      <c r="I425" s="19"/>
      <c r="J425" s="146">
        <f>IF(F425="",0,VLOOKUP(F425,'Bảng tổng hợp'!$P$11:$Q$397,2,0))</f>
        <v>0</v>
      </c>
      <c r="K425" s="147">
        <f t="shared" si="2"/>
        <v>0</v>
      </c>
      <c r="L425" s="148" t="str">
        <f>IF($F425="","",VLOOKUP($F425,'Bảng tổng hợp'!$C$11:$M$20000,10,0))</f>
        <v/>
      </c>
      <c r="M425" s="149" t="str">
        <f>IF($F425="","",VLOOKUP($F425,'Bảng tổng hợp'!$C$11:$M$20000,11,0))</f>
        <v/>
      </c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</row>
    <row r="426" ht="15.75" customHeight="1">
      <c r="A426" s="15"/>
      <c r="B426" s="15"/>
      <c r="C426" s="16"/>
      <c r="D426" s="15"/>
      <c r="E426" s="15"/>
      <c r="F426" s="15"/>
      <c r="G426" s="143" t="str">
        <f>IF($F426="","",VLOOKUP($F426,'Bảng tổng hợp'!$C$11:$Q$20000,2,0))</f>
        <v/>
      </c>
      <c r="H426" s="144" t="str">
        <f>IF($F426="","",VLOOKUP($F426,'Bảng tổng hợp'!$C$11:$Q$20000,3,0))</f>
        <v/>
      </c>
      <c r="I426" s="19"/>
      <c r="J426" s="146">
        <f>IF(F426="",0,VLOOKUP(F426,'Bảng tổng hợp'!$P$11:$Q$397,2,0))</f>
        <v>0</v>
      </c>
      <c r="K426" s="147">
        <f t="shared" si="2"/>
        <v>0</v>
      </c>
      <c r="L426" s="148" t="str">
        <f>IF($F426="","",VLOOKUP($F426,'Bảng tổng hợp'!$C$11:$M$20000,10,0))</f>
        <v/>
      </c>
      <c r="M426" s="149" t="str">
        <f>IF($F426="","",VLOOKUP($F426,'Bảng tổng hợp'!$C$11:$M$20000,11,0))</f>
        <v/>
      </c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</row>
    <row r="427" ht="15.75" customHeight="1">
      <c r="A427" s="15"/>
      <c r="B427" s="15"/>
      <c r="C427" s="16"/>
      <c r="D427" s="15"/>
      <c r="E427" s="15"/>
      <c r="F427" s="15"/>
      <c r="G427" s="143" t="str">
        <f>IF($F427="","",VLOOKUP($F427,'Bảng tổng hợp'!$C$11:$Q$20000,2,0))</f>
        <v/>
      </c>
      <c r="H427" s="144" t="str">
        <f>IF($F427="","",VLOOKUP($F427,'Bảng tổng hợp'!$C$11:$Q$20000,3,0))</f>
        <v/>
      </c>
      <c r="I427" s="19"/>
      <c r="J427" s="146">
        <f>IF(F427="",0,VLOOKUP(F427,'Bảng tổng hợp'!$P$11:$Q$397,2,0))</f>
        <v>0</v>
      </c>
      <c r="K427" s="147">
        <f t="shared" si="2"/>
        <v>0</v>
      </c>
      <c r="L427" s="148" t="str">
        <f>IF($F427="","",VLOOKUP($F427,'Bảng tổng hợp'!$C$11:$M$20000,10,0))</f>
        <v/>
      </c>
      <c r="M427" s="149" t="str">
        <f>IF($F427="","",VLOOKUP($F427,'Bảng tổng hợp'!$C$11:$M$20000,11,0))</f>
        <v/>
      </c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</row>
    <row r="428" ht="15.75" customHeight="1">
      <c r="A428" s="15"/>
      <c r="B428" s="15"/>
      <c r="C428" s="16"/>
      <c r="D428" s="15"/>
      <c r="E428" s="15"/>
      <c r="F428" s="15"/>
      <c r="G428" s="143" t="str">
        <f>IF($F428="","",VLOOKUP($F428,'Bảng tổng hợp'!$C$11:$Q$20000,2,0))</f>
        <v/>
      </c>
      <c r="H428" s="144" t="str">
        <f>IF($F428="","",VLOOKUP($F428,'Bảng tổng hợp'!$C$11:$Q$20000,3,0))</f>
        <v/>
      </c>
      <c r="I428" s="19"/>
      <c r="J428" s="146">
        <f>IF(F428="",0,VLOOKUP(F428,'Bảng tổng hợp'!$P$11:$Q$397,2,0))</f>
        <v>0</v>
      </c>
      <c r="K428" s="147">
        <f t="shared" si="2"/>
        <v>0</v>
      </c>
      <c r="L428" s="148" t="str">
        <f>IF($F428="","",VLOOKUP($F428,'Bảng tổng hợp'!$C$11:$M$20000,10,0))</f>
        <v/>
      </c>
      <c r="M428" s="149" t="str">
        <f>IF($F428="","",VLOOKUP($F428,'Bảng tổng hợp'!$C$11:$M$20000,11,0))</f>
        <v/>
      </c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</row>
    <row r="429" ht="15.75" customHeight="1">
      <c r="A429" s="15"/>
      <c r="B429" s="15"/>
      <c r="C429" s="16"/>
      <c r="D429" s="15"/>
      <c r="E429" s="15"/>
      <c r="F429" s="15"/>
      <c r="G429" s="143" t="str">
        <f>IF($F429="","",VLOOKUP($F429,'Bảng tổng hợp'!$C$11:$Q$20000,2,0))</f>
        <v/>
      </c>
      <c r="H429" s="144" t="str">
        <f>IF($F429="","",VLOOKUP($F429,'Bảng tổng hợp'!$C$11:$Q$20000,3,0))</f>
        <v/>
      </c>
      <c r="I429" s="19"/>
      <c r="J429" s="146">
        <f>IF(F429="",0,VLOOKUP(F429,'Bảng tổng hợp'!$P$11:$Q$397,2,0))</f>
        <v>0</v>
      </c>
      <c r="K429" s="147">
        <f t="shared" si="2"/>
        <v>0</v>
      </c>
      <c r="L429" s="148" t="str">
        <f>IF($F429="","",VLOOKUP($F429,'Bảng tổng hợp'!$C$11:$M$20000,10,0))</f>
        <v/>
      </c>
      <c r="M429" s="149" t="str">
        <f>IF($F429="","",VLOOKUP($F429,'Bảng tổng hợp'!$C$11:$M$20000,11,0))</f>
        <v/>
      </c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</row>
    <row r="430" ht="15.75" customHeight="1">
      <c r="A430" s="15"/>
      <c r="B430" s="15"/>
      <c r="C430" s="16"/>
      <c r="D430" s="15"/>
      <c r="E430" s="15"/>
      <c r="F430" s="15"/>
      <c r="G430" s="143" t="str">
        <f>IF($F430="","",VLOOKUP($F430,'Bảng tổng hợp'!$C$11:$Q$20000,2,0))</f>
        <v/>
      </c>
      <c r="H430" s="144" t="str">
        <f>IF($F430="","",VLOOKUP($F430,'Bảng tổng hợp'!$C$11:$Q$20000,3,0))</f>
        <v/>
      </c>
      <c r="I430" s="19"/>
      <c r="J430" s="146">
        <f>IF(F430="",0,VLOOKUP(F430,'Bảng tổng hợp'!$P$11:$Q$397,2,0))</f>
        <v>0</v>
      </c>
      <c r="K430" s="147">
        <f t="shared" si="2"/>
        <v>0</v>
      </c>
      <c r="L430" s="148" t="str">
        <f>IF($F430="","",VLOOKUP($F430,'Bảng tổng hợp'!$C$11:$M$20000,10,0))</f>
        <v/>
      </c>
      <c r="M430" s="149" t="str">
        <f>IF($F430="","",VLOOKUP($F430,'Bảng tổng hợp'!$C$11:$M$20000,11,0))</f>
        <v/>
      </c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</row>
    <row r="431" ht="15.75" customHeight="1">
      <c r="A431" s="15"/>
      <c r="B431" s="15"/>
      <c r="C431" s="16"/>
      <c r="D431" s="15"/>
      <c r="E431" s="15"/>
      <c r="F431" s="15"/>
      <c r="G431" s="143" t="str">
        <f>IF($F431="","",VLOOKUP($F431,'Bảng tổng hợp'!$C$11:$Q$20000,2,0))</f>
        <v/>
      </c>
      <c r="H431" s="144" t="str">
        <f>IF($F431="","",VLOOKUP($F431,'Bảng tổng hợp'!$C$11:$Q$20000,3,0))</f>
        <v/>
      </c>
      <c r="I431" s="19"/>
      <c r="J431" s="146">
        <f>IF(F431="",0,VLOOKUP(F431,'Bảng tổng hợp'!$P$11:$Q$397,2,0))</f>
        <v>0</v>
      </c>
      <c r="K431" s="147">
        <f t="shared" si="2"/>
        <v>0</v>
      </c>
      <c r="L431" s="148" t="str">
        <f>IF($F431="","",VLOOKUP($F431,'Bảng tổng hợp'!$C$11:$M$20000,10,0))</f>
        <v/>
      </c>
      <c r="M431" s="149" t="str">
        <f>IF($F431="","",VLOOKUP($F431,'Bảng tổng hợp'!$C$11:$M$20000,11,0))</f>
        <v/>
      </c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</row>
    <row r="432" ht="15.75" customHeight="1">
      <c r="A432" s="15"/>
      <c r="B432" s="15"/>
      <c r="C432" s="16"/>
      <c r="D432" s="15"/>
      <c r="E432" s="15"/>
      <c r="F432" s="15"/>
      <c r="G432" s="143" t="str">
        <f>IF($F432="","",VLOOKUP($F432,'Bảng tổng hợp'!$C$11:$Q$20000,2,0))</f>
        <v/>
      </c>
      <c r="H432" s="144" t="str">
        <f>IF($F432="","",VLOOKUP($F432,'Bảng tổng hợp'!$C$11:$Q$20000,3,0))</f>
        <v/>
      </c>
      <c r="I432" s="19"/>
      <c r="J432" s="146">
        <f>IF(F432="",0,VLOOKUP(F432,'Bảng tổng hợp'!$P$11:$Q$397,2,0))</f>
        <v>0</v>
      </c>
      <c r="K432" s="147">
        <f t="shared" si="2"/>
        <v>0</v>
      </c>
      <c r="L432" s="148" t="str">
        <f>IF($F432="","",VLOOKUP($F432,'Bảng tổng hợp'!$C$11:$M$20000,10,0))</f>
        <v/>
      </c>
      <c r="M432" s="149" t="str">
        <f>IF($F432="","",VLOOKUP($F432,'Bảng tổng hợp'!$C$11:$M$20000,11,0))</f>
        <v/>
      </c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</row>
    <row r="433" ht="15.75" customHeight="1">
      <c r="A433" s="15"/>
      <c r="B433" s="15"/>
      <c r="C433" s="16"/>
      <c r="D433" s="15"/>
      <c r="E433" s="15"/>
      <c r="F433" s="15"/>
      <c r="G433" s="143" t="str">
        <f>IF($F433="","",VLOOKUP($F433,'Bảng tổng hợp'!$C$11:$Q$20000,2,0))</f>
        <v/>
      </c>
      <c r="H433" s="144" t="str">
        <f>IF($F433="","",VLOOKUP($F433,'Bảng tổng hợp'!$C$11:$Q$20000,3,0))</f>
        <v/>
      </c>
      <c r="I433" s="19"/>
      <c r="J433" s="146">
        <f>IF(F433="",0,VLOOKUP(F433,'Bảng tổng hợp'!$P$11:$Q$397,2,0))</f>
        <v>0</v>
      </c>
      <c r="K433" s="147">
        <f t="shared" si="2"/>
        <v>0</v>
      </c>
      <c r="L433" s="148" t="str">
        <f>IF($F433="","",VLOOKUP($F433,'Bảng tổng hợp'!$C$11:$M$20000,10,0))</f>
        <v/>
      </c>
      <c r="M433" s="149" t="str">
        <f>IF($F433="","",VLOOKUP($F433,'Bảng tổng hợp'!$C$11:$M$20000,11,0))</f>
        <v/>
      </c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</row>
    <row r="434" ht="15.75" customHeight="1">
      <c r="A434" s="15"/>
      <c r="B434" s="15"/>
      <c r="C434" s="16"/>
      <c r="D434" s="15"/>
      <c r="E434" s="15"/>
      <c r="F434" s="15"/>
      <c r="G434" s="143" t="str">
        <f>IF($F434="","",VLOOKUP($F434,'Bảng tổng hợp'!$C$11:$Q$20000,2,0))</f>
        <v/>
      </c>
      <c r="H434" s="144" t="str">
        <f>IF($F434="","",VLOOKUP($F434,'Bảng tổng hợp'!$C$11:$Q$20000,3,0))</f>
        <v/>
      </c>
      <c r="I434" s="19"/>
      <c r="J434" s="146">
        <f>IF(F434="",0,VLOOKUP(F434,'Bảng tổng hợp'!$P$11:$Q$397,2,0))</f>
        <v>0</v>
      </c>
      <c r="K434" s="147">
        <f t="shared" si="2"/>
        <v>0</v>
      </c>
      <c r="L434" s="148" t="str">
        <f>IF($F434="","",VLOOKUP($F434,'Bảng tổng hợp'!$C$11:$M$20000,10,0))</f>
        <v/>
      </c>
      <c r="M434" s="149" t="str">
        <f>IF($F434="","",VLOOKUP($F434,'Bảng tổng hợp'!$C$11:$M$20000,11,0))</f>
        <v/>
      </c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</row>
    <row r="435" ht="15.75" customHeight="1">
      <c r="A435" s="15"/>
      <c r="B435" s="15"/>
      <c r="C435" s="16"/>
      <c r="D435" s="15"/>
      <c r="E435" s="15"/>
      <c r="F435" s="15"/>
      <c r="G435" s="143" t="str">
        <f>IF($F435="","",VLOOKUP($F435,'Bảng tổng hợp'!$C$11:$Q$20000,2,0))</f>
        <v/>
      </c>
      <c r="H435" s="144" t="str">
        <f>IF($F435="","",VLOOKUP($F435,'Bảng tổng hợp'!$C$11:$Q$20000,3,0))</f>
        <v/>
      </c>
      <c r="I435" s="19"/>
      <c r="J435" s="146">
        <f>IF(F435="",0,VLOOKUP(F435,'Bảng tổng hợp'!$P$11:$Q$397,2,0))</f>
        <v>0</v>
      </c>
      <c r="K435" s="147">
        <f t="shared" si="2"/>
        <v>0</v>
      </c>
      <c r="L435" s="148" t="str">
        <f>IF($F435="","",VLOOKUP($F435,'Bảng tổng hợp'!$C$11:$M$20000,10,0))</f>
        <v/>
      </c>
      <c r="M435" s="149" t="str">
        <f>IF($F435="","",VLOOKUP($F435,'Bảng tổng hợp'!$C$11:$M$20000,11,0))</f>
        <v/>
      </c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</row>
    <row r="436" ht="15.75" customHeight="1">
      <c r="A436" s="15"/>
      <c r="B436" s="15"/>
      <c r="C436" s="16"/>
      <c r="D436" s="15"/>
      <c r="E436" s="15"/>
      <c r="F436" s="15"/>
      <c r="G436" s="143" t="str">
        <f>IF($F436="","",VLOOKUP($F436,'Bảng tổng hợp'!$C$11:$Q$20000,2,0))</f>
        <v/>
      </c>
      <c r="H436" s="144" t="str">
        <f>IF($F436="","",VLOOKUP($F436,'Bảng tổng hợp'!$C$11:$Q$20000,3,0))</f>
        <v/>
      </c>
      <c r="I436" s="19"/>
      <c r="J436" s="146">
        <f>IF(F436="",0,VLOOKUP(F436,'Bảng tổng hợp'!$P$11:$Q$397,2,0))</f>
        <v>0</v>
      </c>
      <c r="K436" s="147">
        <f t="shared" si="2"/>
        <v>0</v>
      </c>
      <c r="L436" s="148" t="str">
        <f>IF($F436="","",VLOOKUP($F436,'Bảng tổng hợp'!$C$11:$M$20000,10,0))</f>
        <v/>
      </c>
      <c r="M436" s="149" t="str">
        <f>IF($F436="","",VLOOKUP($F436,'Bảng tổng hợp'!$C$11:$M$20000,11,0))</f>
        <v/>
      </c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</row>
    <row r="437" ht="15.75" customHeight="1">
      <c r="A437" s="15"/>
      <c r="B437" s="15"/>
      <c r="C437" s="16"/>
      <c r="D437" s="15"/>
      <c r="E437" s="15"/>
      <c r="F437" s="15"/>
      <c r="G437" s="143" t="str">
        <f>IF($F437="","",VLOOKUP($F437,'Bảng tổng hợp'!$C$11:$Q$20000,2,0))</f>
        <v/>
      </c>
      <c r="H437" s="144" t="str">
        <f>IF($F437="","",VLOOKUP($F437,'Bảng tổng hợp'!$C$11:$Q$20000,3,0))</f>
        <v/>
      </c>
      <c r="I437" s="19"/>
      <c r="J437" s="146">
        <f>IF(F437="",0,VLOOKUP(F437,'Bảng tổng hợp'!$P$11:$Q$397,2,0))</f>
        <v>0</v>
      </c>
      <c r="K437" s="147">
        <f t="shared" si="2"/>
        <v>0</v>
      </c>
      <c r="L437" s="148" t="str">
        <f>IF($F437="","",VLOOKUP($F437,'Bảng tổng hợp'!$C$11:$M$20000,10,0))</f>
        <v/>
      </c>
      <c r="M437" s="149" t="str">
        <f>IF($F437="","",VLOOKUP($F437,'Bảng tổng hợp'!$C$11:$M$20000,11,0))</f>
        <v/>
      </c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</row>
    <row r="438" ht="15.75" customHeight="1">
      <c r="A438" s="15"/>
      <c r="B438" s="15"/>
      <c r="C438" s="16"/>
      <c r="D438" s="15"/>
      <c r="E438" s="15"/>
      <c r="F438" s="15"/>
      <c r="G438" s="143" t="str">
        <f>IF($F438="","",VLOOKUP($F438,'Bảng tổng hợp'!$C$11:$Q$20000,2,0))</f>
        <v/>
      </c>
      <c r="H438" s="144" t="str">
        <f>IF($F438="","",VLOOKUP($F438,'Bảng tổng hợp'!$C$11:$Q$20000,3,0))</f>
        <v/>
      </c>
      <c r="I438" s="19"/>
      <c r="J438" s="146">
        <f>IF(F438="",0,VLOOKUP(F438,'Bảng tổng hợp'!$P$11:$Q$397,2,0))</f>
        <v>0</v>
      </c>
      <c r="K438" s="147">
        <f t="shared" si="2"/>
        <v>0</v>
      </c>
      <c r="L438" s="148" t="str">
        <f>IF($F438="","",VLOOKUP($F438,'Bảng tổng hợp'!$C$11:$M$20000,10,0))</f>
        <v/>
      </c>
      <c r="M438" s="149" t="str">
        <f>IF($F438="","",VLOOKUP($F438,'Bảng tổng hợp'!$C$11:$M$20000,11,0))</f>
        <v/>
      </c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</row>
    <row r="439" ht="15.75" customHeight="1">
      <c r="A439" s="15"/>
      <c r="B439" s="15"/>
      <c r="C439" s="16"/>
      <c r="D439" s="15"/>
      <c r="E439" s="15"/>
      <c r="F439" s="15"/>
      <c r="G439" s="143" t="str">
        <f>IF($F439="","",VLOOKUP($F439,'Bảng tổng hợp'!$C$11:$Q$20000,2,0))</f>
        <v/>
      </c>
      <c r="H439" s="144" t="str">
        <f>IF($F439="","",VLOOKUP($F439,'Bảng tổng hợp'!$C$11:$Q$20000,3,0))</f>
        <v/>
      </c>
      <c r="I439" s="19"/>
      <c r="J439" s="146">
        <f>IF(F439="",0,VLOOKUP(F439,'Bảng tổng hợp'!$P$11:$Q$397,2,0))</f>
        <v>0</v>
      </c>
      <c r="K439" s="147">
        <f t="shared" si="2"/>
        <v>0</v>
      </c>
      <c r="L439" s="148" t="str">
        <f>IF($F439="","",VLOOKUP($F439,'Bảng tổng hợp'!$C$11:$M$20000,10,0))</f>
        <v/>
      </c>
      <c r="M439" s="149" t="str">
        <f>IF($F439="","",VLOOKUP($F439,'Bảng tổng hợp'!$C$11:$M$20000,11,0))</f>
        <v/>
      </c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</row>
    <row r="440" ht="15.75" customHeight="1">
      <c r="A440" s="15"/>
      <c r="B440" s="15"/>
      <c r="C440" s="16"/>
      <c r="D440" s="15"/>
      <c r="E440" s="15"/>
      <c r="F440" s="15"/>
      <c r="G440" s="143" t="str">
        <f>IF($F440="","",VLOOKUP($F440,'Bảng tổng hợp'!$C$11:$Q$20000,2,0))</f>
        <v/>
      </c>
      <c r="H440" s="144" t="str">
        <f>IF($F440="","",VLOOKUP($F440,'Bảng tổng hợp'!$C$11:$Q$20000,3,0))</f>
        <v/>
      </c>
      <c r="I440" s="19"/>
      <c r="J440" s="146">
        <f>IF(F440="",0,VLOOKUP(F440,'Bảng tổng hợp'!$P$11:$Q$397,2,0))</f>
        <v>0</v>
      </c>
      <c r="K440" s="147">
        <f t="shared" si="2"/>
        <v>0</v>
      </c>
      <c r="L440" s="148" t="str">
        <f>IF($F440="","",VLOOKUP($F440,'Bảng tổng hợp'!$C$11:$M$20000,10,0))</f>
        <v/>
      </c>
      <c r="M440" s="149" t="str">
        <f>IF($F440="","",VLOOKUP($F440,'Bảng tổng hợp'!$C$11:$M$20000,11,0))</f>
        <v/>
      </c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</row>
    <row r="441" ht="15.75" customHeight="1">
      <c r="A441" s="15"/>
      <c r="B441" s="15"/>
      <c r="C441" s="16"/>
      <c r="D441" s="15"/>
      <c r="E441" s="15"/>
      <c r="F441" s="15"/>
      <c r="G441" s="143" t="str">
        <f>IF($F441="","",VLOOKUP($F441,'Bảng tổng hợp'!$C$11:$Q$20000,2,0))</f>
        <v/>
      </c>
      <c r="H441" s="144" t="str">
        <f>IF($F441="","",VLOOKUP($F441,'Bảng tổng hợp'!$C$11:$Q$20000,3,0))</f>
        <v/>
      </c>
      <c r="I441" s="19"/>
      <c r="J441" s="146">
        <f>IF(F441="",0,VLOOKUP(F441,'Bảng tổng hợp'!$P$11:$Q$397,2,0))</f>
        <v>0</v>
      </c>
      <c r="K441" s="147">
        <f t="shared" si="2"/>
        <v>0</v>
      </c>
      <c r="L441" s="148" t="str">
        <f>IF($F441="","",VLOOKUP($F441,'Bảng tổng hợp'!$C$11:$M$20000,10,0))</f>
        <v/>
      </c>
      <c r="M441" s="149" t="str">
        <f>IF($F441="","",VLOOKUP($F441,'Bảng tổng hợp'!$C$11:$M$20000,11,0))</f>
        <v/>
      </c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</row>
    <row r="442" ht="15.75" customHeight="1">
      <c r="A442" s="15"/>
      <c r="B442" s="15"/>
      <c r="C442" s="16"/>
      <c r="D442" s="15"/>
      <c r="E442" s="15"/>
      <c r="F442" s="15"/>
      <c r="G442" s="143" t="str">
        <f>IF($F442="","",VLOOKUP($F442,'Bảng tổng hợp'!$C$11:$Q$20000,2,0))</f>
        <v/>
      </c>
      <c r="H442" s="144" t="str">
        <f>IF($F442="","",VLOOKUP($F442,'Bảng tổng hợp'!$C$11:$Q$20000,3,0))</f>
        <v/>
      </c>
      <c r="I442" s="19"/>
      <c r="J442" s="146">
        <f>IF(F442="",0,VLOOKUP(F442,'Bảng tổng hợp'!$P$11:$Q$397,2,0))</f>
        <v>0</v>
      </c>
      <c r="K442" s="147">
        <f t="shared" si="2"/>
        <v>0</v>
      </c>
      <c r="L442" s="148" t="str">
        <f>IF($F442="","",VLOOKUP($F442,'Bảng tổng hợp'!$C$11:$M$20000,10,0))</f>
        <v/>
      </c>
      <c r="M442" s="149" t="str">
        <f>IF($F442="","",VLOOKUP($F442,'Bảng tổng hợp'!$C$11:$M$20000,11,0))</f>
        <v/>
      </c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</row>
    <row r="443" ht="15.75" customHeight="1">
      <c r="A443" s="15"/>
      <c r="B443" s="15"/>
      <c r="C443" s="16"/>
      <c r="D443" s="15"/>
      <c r="E443" s="15"/>
      <c r="F443" s="15"/>
      <c r="G443" s="143" t="str">
        <f>IF($F443="","",VLOOKUP($F443,'Bảng tổng hợp'!$C$11:$Q$20000,2,0))</f>
        <v/>
      </c>
      <c r="H443" s="144" t="str">
        <f>IF($F443="","",VLOOKUP($F443,'Bảng tổng hợp'!$C$11:$Q$20000,3,0))</f>
        <v/>
      </c>
      <c r="I443" s="19"/>
      <c r="J443" s="146">
        <f>IF(F443="",0,VLOOKUP(F443,'Bảng tổng hợp'!$P$11:$Q$397,2,0))</f>
        <v>0</v>
      </c>
      <c r="K443" s="147">
        <f t="shared" si="2"/>
        <v>0</v>
      </c>
      <c r="L443" s="148" t="str">
        <f>IF($F443="","",VLOOKUP($F443,'Bảng tổng hợp'!$C$11:$M$20000,10,0))</f>
        <v/>
      </c>
      <c r="M443" s="149" t="str">
        <f>IF($F443="","",VLOOKUP($F443,'Bảng tổng hợp'!$C$11:$M$20000,11,0))</f>
        <v/>
      </c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</row>
    <row r="444" ht="15.75" customHeight="1">
      <c r="A444" s="15"/>
      <c r="B444" s="15"/>
      <c r="C444" s="16"/>
      <c r="D444" s="15"/>
      <c r="E444" s="15"/>
      <c r="F444" s="15"/>
      <c r="G444" s="143" t="str">
        <f>IF($F444="","",VLOOKUP($F444,'Bảng tổng hợp'!$C$11:$Q$20000,2,0))</f>
        <v/>
      </c>
      <c r="H444" s="144" t="str">
        <f>IF($F444="","",VLOOKUP($F444,'Bảng tổng hợp'!$C$11:$Q$20000,3,0))</f>
        <v/>
      </c>
      <c r="I444" s="19"/>
      <c r="J444" s="146">
        <f>IF(F444="",0,VLOOKUP(F444,'Bảng tổng hợp'!$P$11:$Q$397,2,0))</f>
        <v>0</v>
      </c>
      <c r="K444" s="147">
        <f t="shared" si="2"/>
        <v>0</v>
      </c>
      <c r="L444" s="148" t="str">
        <f>IF($F444="","",VLOOKUP($F444,'Bảng tổng hợp'!$C$11:$M$20000,10,0))</f>
        <v/>
      </c>
      <c r="M444" s="149" t="str">
        <f>IF($F444="","",VLOOKUP($F444,'Bảng tổng hợp'!$C$11:$M$20000,11,0))</f>
        <v/>
      </c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</row>
    <row r="445" ht="15.75" customHeight="1">
      <c r="A445" s="15"/>
      <c r="B445" s="15"/>
      <c r="C445" s="16"/>
      <c r="D445" s="15"/>
      <c r="E445" s="15"/>
      <c r="F445" s="15"/>
      <c r="G445" s="143" t="str">
        <f>IF($F445="","",VLOOKUP($F445,'Bảng tổng hợp'!$C$11:$Q$20000,2,0))</f>
        <v/>
      </c>
      <c r="H445" s="144" t="str">
        <f>IF($F445="","",VLOOKUP($F445,'Bảng tổng hợp'!$C$11:$Q$20000,3,0))</f>
        <v/>
      </c>
      <c r="I445" s="19"/>
      <c r="J445" s="146">
        <f>IF(F445="",0,VLOOKUP(F445,'Bảng tổng hợp'!$P$11:$Q$397,2,0))</f>
        <v>0</v>
      </c>
      <c r="K445" s="147">
        <f t="shared" si="2"/>
        <v>0</v>
      </c>
      <c r="L445" s="148" t="str">
        <f>IF($F445="","",VLOOKUP($F445,'Bảng tổng hợp'!$C$11:$M$20000,10,0))</f>
        <v/>
      </c>
      <c r="M445" s="149" t="str">
        <f>IF($F445="","",VLOOKUP($F445,'Bảng tổng hợp'!$C$11:$M$20000,11,0))</f>
        <v/>
      </c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</row>
    <row r="446" ht="15.75" customHeight="1">
      <c r="A446" s="15"/>
      <c r="B446" s="15"/>
      <c r="C446" s="16"/>
      <c r="D446" s="15"/>
      <c r="E446" s="15"/>
      <c r="F446" s="15"/>
      <c r="G446" s="143" t="str">
        <f>IF($F446="","",VLOOKUP($F446,'Bảng tổng hợp'!$C$11:$Q$20000,2,0))</f>
        <v/>
      </c>
      <c r="H446" s="144" t="str">
        <f>IF($F446="","",VLOOKUP($F446,'Bảng tổng hợp'!$C$11:$Q$20000,3,0))</f>
        <v/>
      </c>
      <c r="I446" s="19"/>
      <c r="J446" s="146">
        <f>IF(F446="",0,VLOOKUP(F446,'Bảng tổng hợp'!$P$11:$Q$397,2,0))</f>
        <v>0</v>
      </c>
      <c r="K446" s="147">
        <f t="shared" si="2"/>
        <v>0</v>
      </c>
      <c r="L446" s="148" t="str">
        <f>IF($F446="","",VLOOKUP($F446,'Bảng tổng hợp'!$C$11:$M$20000,10,0))</f>
        <v/>
      </c>
      <c r="M446" s="149" t="str">
        <f>IF($F446="","",VLOOKUP($F446,'Bảng tổng hợp'!$C$11:$M$20000,11,0))</f>
        <v/>
      </c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</row>
    <row r="447" ht="15.75" customHeight="1">
      <c r="A447" s="15"/>
      <c r="B447" s="15"/>
      <c r="C447" s="16"/>
      <c r="D447" s="15"/>
      <c r="E447" s="15"/>
      <c r="F447" s="15"/>
      <c r="G447" s="143" t="str">
        <f>IF($F447="","",VLOOKUP($F447,'Bảng tổng hợp'!$C$11:$Q$20000,2,0))</f>
        <v/>
      </c>
      <c r="H447" s="144" t="str">
        <f>IF($F447="","",VLOOKUP($F447,'Bảng tổng hợp'!$C$11:$Q$20000,3,0))</f>
        <v/>
      </c>
      <c r="I447" s="19"/>
      <c r="J447" s="146">
        <f>IF(F447="",0,VLOOKUP(F447,'Bảng tổng hợp'!$P$11:$Q$397,2,0))</f>
        <v>0</v>
      </c>
      <c r="K447" s="147">
        <f t="shared" si="2"/>
        <v>0</v>
      </c>
      <c r="L447" s="148" t="str">
        <f>IF($F447="","",VLOOKUP($F447,'Bảng tổng hợp'!$C$11:$M$20000,10,0))</f>
        <v/>
      </c>
      <c r="M447" s="149" t="str">
        <f>IF($F447="","",VLOOKUP($F447,'Bảng tổng hợp'!$C$11:$M$20000,11,0))</f>
        <v/>
      </c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</row>
    <row r="448" ht="15.75" customHeight="1">
      <c r="A448" s="15"/>
      <c r="B448" s="15"/>
      <c r="C448" s="16"/>
      <c r="D448" s="15"/>
      <c r="E448" s="15"/>
      <c r="F448" s="15"/>
      <c r="G448" s="143" t="str">
        <f>IF($F448="","",VLOOKUP($F448,'Bảng tổng hợp'!$C$11:$Q$20000,2,0))</f>
        <v/>
      </c>
      <c r="H448" s="144" t="str">
        <f>IF($F448="","",VLOOKUP($F448,'Bảng tổng hợp'!$C$11:$Q$20000,3,0))</f>
        <v/>
      </c>
      <c r="I448" s="19"/>
      <c r="J448" s="146">
        <f>IF(F448="",0,VLOOKUP(F448,'Bảng tổng hợp'!$P$11:$Q$397,2,0))</f>
        <v>0</v>
      </c>
      <c r="K448" s="147">
        <f t="shared" si="2"/>
        <v>0</v>
      </c>
      <c r="L448" s="148" t="str">
        <f>IF($F448="","",VLOOKUP($F448,'Bảng tổng hợp'!$C$11:$M$20000,10,0))</f>
        <v/>
      </c>
      <c r="M448" s="149" t="str">
        <f>IF($F448="","",VLOOKUP($F448,'Bảng tổng hợp'!$C$11:$M$20000,11,0))</f>
        <v/>
      </c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</row>
    <row r="449" ht="15.75" customHeight="1">
      <c r="A449" s="15"/>
      <c r="B449" s="15"/>
      <c r="C449" s="16"/>
      <c r="D449" s="15"/>
      <c r="E449" s="15"/>
      <c r="F449" s="15"/>
      <c r="G449" s="143" t="str">
        <f>IF($F449="","",VLOOKUP($F449,'Bảng tổng hợp'!$C$11:$Q$20000,2,0))</f>
        <v/>
      </c>
      <c r="H449" s="144" t="str">
        <f>IF($F449="","",VLOOKUP($F449,'Bảng tổng hợp'!$C$11:$Q$20000,3,0))</f>
        <v/>
      </c>
      <c r="I449" s="19"/>
      <c r="J449" s="146">
        <f>IF(F449="",0,VLOOKUP(F449,'Bảng tổng hợp'!$P$11:$Q$397,2,0))</f>
        <v>0</v>
      </c>
      <c r="K449" s="147">
        <f t="shared" si="2"/>
        <v>0</v>
      </c>
      <c r="L449" s="148" t="str">
        <f>IF($F449="","",VLOOKUP($F449,'Bảng tổng hợp'!$C$11:$M$20000,10,0))</f>
        <v/>
      </c>
      <c r="M449" s="149" t="str">
        <f>IF($F449="","",VLOOKUP($F449,'Bảng tổng hợp'!$C$11:$M$20000,11,0))</f>
        <v/>
      </c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</row>
    <row r="450" ht="15.75" customHeight="1">
      <c r="A450" s="15"/>
      <c r="B450" s="15"/>
      <c r="C450" s="16"/>
      <c r="D450" s="15"/>
      <c r="E450" s="15"/>
      <c r="F450" s="15"/>
      <c r="G450" s="143" t="str">
        <f>IF($F450="","",VLOOKUP($F450,'Bảng tổng hợp'!$C$11:$Q$20000,2,0))</f>
        <v/>
      </c>
      <c r="H450" s="144" t="str">
        <f>IF($F450="","",VLOOKUP($F450,'Bảng tổng hợp'!$C$11:$Q$20000,3,0))</f>
        <v/>
      </c>
      <c r="I450" s="19"/>
      <c r="J450" s="146">
        <f>IF(F450="",0,VLOOKUP(F450,'Bảng tổng hợp'!$P$11:$Q$397,2,0))</f>
        <v>0</v>
      </c>
      <c r="K450" s="147">
        <f t="shared" si="2"/>
        <v>0</v>
      </c>
      <c r="L450" s="148" t="str">
        <f>IF($F450="","",VLOOKUP($F450,'Bảng tổng hợp'!$C$11:$M$20000,10,0))</f>
        <v/>
      </c>
      <c r="M450" s="149" t="str">
        <f>IF($F450="","",VLOOKUP($F450,'Bảng tổng hợp'!$C$11:$M$20000,11,0))</f>
        <v/>
      </c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</row>
    <row r="451" ht="15.75" customHeight="1">
      <c r="A451" s="15"/>
      <c r="B451" s="15"/>
      <c r="C451" s="16"/>
      <c r="D451" s="15"/>
      <c r="E451" s="15"/>
      <c r="F451" s="15"/>
      <c r="G451" s="143" t="str">
        <f>IF($F451="","",VLOOKUP($F451,'Bảng tổng hợp'!$C$11:$Q$20000,2,0))</f>
        <v/>
      </c>
      <c r="H451" s="144" t="str">
        <f>IF($F451="","",VLOOKUP($F451,'Bảng tổng hợp'!$C$11:$Q$20000,3,0))</f>
        <v/>
      </c>
      <c r="I451" s="19"/>
      <c r="J451" s="146">
        <f>IF(F451="",0,VLOOKUP(F451,'Bảng tổng hợp'!$P$11:$Q$397,2,0))</f>
        <v>0</v>
      </c>
      <c r="K451" s="147">
        <f t="shared" si="2"/>
        <v>0</v>
      </c>
      <c r="L451" s="148" t="str">
        <f>IF($F451="","",VLOOKUP($F451,'Bảng tổng hợp'!$C$11:$M$20000,10,0))</f>
        <v/>
      </c>
      <c r="M451" s="149" t="str">
        <f>IF($F451="","",VLOOKUP($F451,'Bảng tổng hợp'!$C$11:$M$20000,11,0))</f>
        <v/>
      </c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</row>
    <row r="452" ht="15.75" customHeight="1">
      <c r="A452" s="15"/>
      <c r="B452" s="15"/>
      <c r="C452" s="16"/>
      <c r="D452" s="15"/>
      <c r="E452" s="15"/>
      <c r="F452" s="15"/>
      <c r="G452" s="143" t="str">
        <f>IF($F452="","",VLOOKUP($F452,'Bảng tổng hợp'!$C$11:$Q$20000,2,0))</f>
        <v/>
      </c>
      <c r="H452" s="144" t="str">
        <f>IF($F452="","",VLOOKUP($F452,'Bảng tổng hợp'!$C$11:$Q$20000,3,0))</f>
        <v/>
      </c>
      <c r="I452" s="19"/>
      <c r="J452" s="146">
        <f>IF(F452="",0,VLOOKUP(F452,'Bảng tổng hợp'!$P$11:$Q$397,2,0))</f>
        <v>0</v>
      </c>
      <c r="K452" s="147">
        <f t="shared" si="2"/>
        <v>0</v>
      </c>
      <c r="L452" s="148" t="str">
        <f>IF($F452="","",VLOOKUP($F452,'Bảng tổng hợp'!$C$11:$M$20000,10,0))</f>
        <v/>
      </c>
      <c r="M452" s="149" t="str">
        <f>IF($F452="","",VLOOKUP($F452,'Bảng tổng hợp'!$C$11:$M$20000,11,0))</f>
        <v/>
      </c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</row>
    <row r="453" ht="15.75" customHeight="1">
      <c r="A453" s="15"/>
      <c r="B453" s="15"/>
      <c r="C453" s="16"/>
      <c r="D453" s="15"/>
      <c r="E453" s="15"/>
      <c r="F453" s="15"/>
      <c r="G453" s="143" t="str">
        <f>IF($F453="","",VLOOKUP($F453,'Bảng tổng hợp'!$C$11:$Q$20000,2,0))</f>
        <v/>
      </c>
      <c r="H453" s="144" t="str">
        <f>IF($F453="","",VLOOKUP($F453,'Bảng tổng hợp'!$C$11:$Q$20000,3,0))</f>
        <v/>
      </c>
      <c r="I453" s="19"/>
      <c r="J453" s="146">
        <f>IF(F453="",0,VLOOKUP(F453,'Bảng tổng hợp'!$P$11:$Q$397,2,0))</f>
        <v>0</v>
      </c>
      <c r="K453" s="147">
        <f t="shared" si="2"/>
        <v>0</v>
      </c>
      <c r="L453" s="148" t="str">
        <f>IF($F453="","",VLOOKUP($F453,'Bảng tổng hợp'!$C$11:$M$20000,10,0))</f>
        <v/>
      </c>
      <c r="M453" s="149" t="str">
        <f>IF($F453="","",VLOOKUP($F453,'Bảng tổng hợp'!$C$11:$M$20000,11,0))</f>
        <v/>
      </c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</row>
    <row r="454" ht="15.75" customHeight="1">
      <c r="A454" s="15"/>
      <c r="B454" s="15"/>
      <c r="C454" s="16"/>
      <c r="D454" s="15"/>
      <c r="E454" s="15"/>
      <c r="F454" s="15"/>
      <c r="G454" s="143" t="str">
        <f>IF($F454="","",VLOOKUP($F454,'Bảng tổng hợp'!$C$11:$Q$20000,2,0))</f>
        <v/>
      </c>
      <c r="H454" s="144" t="str">
        <f>IF($F454="","",VLOOKUP($F454,'Bảng tổng hợp'!$C$11:$Q$20000,3,0))</f>
        <v/>
      </c>
      <c r="I454" s="19"/>
      <c r="J454" s="146">
        <f>IF(F454="",0,VLOOKUP(F454,'Bảng tổng hợp'!$P$11:$Q$397,2,0))</f>
        <v>0</v>
      </c>
      <c r="K454" s="147">
        <f t="shared" si="2"/>
        <v>0</v>
      </c>
      <c r="L454" s="148" t="str">
        <f>IF($F454="","",VLOOKUP($F454,'Bảng tổng hợp'!$C$11:$M$20000,10,0))</f>
        <v/>
      </c>
      <c r="M454" s="149" t="str">
        <f>IF($F454="","",VLOOKUP($F454,'Bảng tổng hợp'!$C$11:$M$20000,11,0))</f>
        <v/>
      </c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</row>
    <row r="455" ht="15.75" customHeight="1">
      <c r="A455" s="15"/>
      <c r="B455" s="15"/>
      <c r="C455" s="16"/>
      <c r="D455" s="15"/>
      <c r="E455" s="15"/>
      <c r="F455" s="15"/>
      <c r="G455" s="143" t="str">
        <f>IF($F455="","",VLOOKUP($F455,'Bảng tổng hợp'!$C$11:$Q$20000,2,0))</f>
        <v/>
      </c>
      <c r="H455" s="144" t="str">
        <f>IF($F455="","",VLOOKUP($F455,'Bảng tổng hợp'!$C$11:$Q$20000,3,0))</f>
        <v/>
      </c>
      <c r="I455" s="19"/>
      <c r="J455" s="146">
        <f>IF(F455="",0,VLOOKUP(F455,'Bảng tổng hợp'!$P$11:$Q$397,2,0))</f>
        <v>0</v>
      </c>
      <c r="K455" s="147">
        <f t="shared" si="2"/>
        <v>0</v>
      </c>
      <c r="L455" s="148" t="str">
        <f>IF($F455="","",VLOOKUP($F455,'Bảng tổng hợp'!$C$11:$M$20000,10,0))</f>
        <v/>
      </c>
      <c r="M455" s="149" t="str">
        <f>IF($F455="","",VLOOKUP($F455,'Bảng tổng hợp'!$C$11:$M$20000,11,0))</f>
        <v/>
      </c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</row>
    <row r="456" ht="15.75" customHeight="1">
      <c r="A456" s="15"/>
      <c r="B456" s="15"/>
      <c r="C456" s="16"/>
      <c r="D456" s="15"/>
      <c r="E456" s="15"/>
      <c r="F456" s="15"/>
      <c r="G456" s="143" t="str">
        <f>IF($F456="","",VLOOKUP($F456,'Bảng tổng hợp'!$C$11:$Q$20000,2,0))</f>
        <v/>
      </c>
      <c r="H456" s="144" t="str">
        <f>IF($F456="","",VLOOKUP($F456,'Bảng tổng hợp'!$C$11:$Q$20000,3,0))</f>
        <v/>
      </c>
      <c r="I456" s="19"/>
      <c r="J456" s="146">
        <f>IF(F456="",0,VLOOKUP(F456,'Bảng tổng hợp'!$P$11:$Q$397,2,0))</f>
        <v>0</v>
      </c>
      <c r="K456" s="147">
        <f t="shared" si="2"/>
        <v>0</v>
      </c>
      <c r="L456" s="148" t="str">
        <f>IF($F456="","",VLOOKUP($F456,'Bảng tổng hợp'!$C$11:$M$20000,10,0))</f>
        <v/>
      </c>
      <c r="M456" s="149" t="str">
        <f>IF($F456="","",VLOOKUP($F456,'Bảng tổng hợp'!$C$11:$M$20000,11,0))</f>
        <v/>
      </c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</row>
    <row r="457" ht="15.75" customHeight="1">
      <c r="A457" s="15"/>
      <c r="B457" s="15"/>
      <c r="C457" s="16"/>
      <c r="D457" s="15"/>
      <c r="E457" s="15"/>
      <c r="F457" s="15"/>
      <c r="G457" s="143" t="str">
        <f>IF($F457="","",VLOOKUP($F457,'Bảng tổng hợp'!$C$11:$Q$20000,2,0))</f>
        <v/>
      </c>
      <c r="H457" s="144" t="str">
        <f>IF($F457="","",VLOOKUP($F457,'Bảng tổng hợp'!$C$11:$Q$20000,3,0))</f>
        <v/>
      </c>
      <c r="I457" s="19"/>
      <c r="J457" s="146">
        <f>IF(F457="",0,VLOOKUP(F457,'Bảng tổng hợp'!$P$11:$Q$397,2,0))</f>
        <v>0</v>
      </c>
      <c r="K457" s="147">
        <f t="shared" si="2"/>
        <v>0</v>
      </c>
      <c r="L457" s="148" t="str">
        <f>IF($F457="","",VLOOKUP($F457,'Bảng tổng hợp'!$C$11:$M$20000,10,0))</f>
        <v/>
      </c>
      <c r="M457" s="149" t="str">
        <f>IF($F457="","",VLOOKUP($F457,'Bảng tổng hợp'!$C$11:$M$20000,11,0))</f>
        <v/>
      </c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</row>
    <row r="458" ht="15.75" customHeight="1">
      <c r="A458" s="15"/>
      <c r="B458" s="15"/>
      <c r="C458" s="16"/>
      <c r="D458" s="15"/>
      <c r="E458" s="15"/>
      <c r="F458" s="15"/>
      <c r="G458" s="143" t="str">
        <f>IF($F458="","",VLOOKUP($F458,'Bảng tổng hợp'!$C$11:$Q$20000,2,0))</f>
        <v/>
      </c>
      <c r="H458" s="144" t="str">
        <f>IF($F458="","",VLOOKUP($F458,'Bảng tổng hợp'!$C$11:$Q$20000,3,0))</f>
        <v/>
      </c>
      <c r="I458" s="19"/>
      <c r="J458" s="146">
        <f>IF(F458="",0,VLOOKUP(F458,'Bảng tổng hợp'!$P$11:$Q$397,2,0))</f>
        <v>0</v>
      </c>
      <c r="K458" s="147">
        <f t="shared" si="2"/>
        <v>0</v>
      </c>
      <c r="L458" s="148" t="str">
        <f>IF($F458="","",VLOOKUP($F458,'Bảng tổng hợp'!$C$11:$M$20000,10,0))</f>
        <v/>
      </c>
      <c r="M458" s="149" t="str">
        <f>IF($F458="","",VLOOKUP($F458,'Bảng tổng hợp'!$C$11:$M$20000,11,0))</f>
        <v/>
      </c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</row>
    <row r="459" ht="15.75" customHeight="1">
      <c r="A459" s="15"/>
      <c r="B459" s="15"/>
      <c r="C459" s="16"/>
      <c r="D459" s="15"/>
      <c r="E459" s="15"/>
      <c r="F459" s="15"/>
      <c r="G459" s="143" t="str">
        <f>IF($F459="","",VLOOKUP($F459,'Bảng tổng hợp'!$C$11:$Q$20000,2,0))</f>
        <v/>
      </c>
      <c r="H459" s="144" t="str">
        <f>IF($F459="","",VLOOKUP($F459,'Bảng tổng hợp'!$C$11:$Q$20000,3,0))</f>
        <v/>
      </c>
      <c r="I459" s="19"/>
      <c r="J459" s="146">
        <f>IF(F459="",0,VLOOKUP(F459,'Bảng tổng hợp'!$P$11:$Q$397,2,0))</f>
        <v>0</v>
      </c>
      <c r="K459" s="147">
        <f t="shared" si="2"/>
        <v>0</v>
      </c>
      <c r="L459" s="148" t="str">
        <f>IF($F459="","",VLOOKUP($F459,'Bảng tổng hợp'!$C$11:$M$20000,10,0))</f>
        <v/>
      </c>
      <c r="M459" s="149" t="str">
        <f>IF($F459="","",VLOOKUP($F459,'Bảng tổng hợp'!$C$11:$M$20000,11,0))</f>
        <v/>
      </c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</row>
    <row r="460" ht="15.75" customHeight="1">
      <c r="A460" s="15"/>
      <c r="B460" s="15"/>
      <c r="C460" s="16"/>
      <c r="D460" s="15"/>
      <c r="E460" s="15"/>
      <c r="F460" s="15"/>
      <c r="G460" s="143" t="str">
        <f>IF($F460="","",VLOOKUP($F460,'Bảng tổng hợp'!$C$11:$Q$20000,2,0))</f>
        <v/>
      </c>
      <c r="H460" s="144" t="str">
        <f>IF($F460="","",VLOOKUP($F460,'Bảng tổng hợp'!$C$11:$Q$20000,3,0))</f>
        <v/>
      </c>
      <c r="I460" s="19"/>
      <c r="J460" s="146">
        <f>IF(F460="",0,VLOOKUP(F460,'Bảng tổng hợp'!$P$11:$Q$397,2,0))</f>
        <v>0</v>
      </c>
      <c r="K460" s="147">
        <f t="shared" si="2"/>
        <v>0</v>
      </c>
      <c r="L460" s="148" t="str">
        <f>IF($F460="","",VLOOKUP($F460,'Bảng tổng hợp'!$C$11:$M$20000,10,0))</f>
        <v/>
      </c>
      <c r="M460" s="149" t="str">
        <f>IF($F460="","",VLOOKUP($F460,'Bảng tổng hợp'!$C$11:$M$20000,11,0))</f>
        <v/>
      </c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</row>
    <row r="461" ht="15.75" customHeight="1">
      <c r="A461" s="15"/>
      <c r="B461" s="15"/>
      <c r="C461" s="16"/>
      <c r="D461" s="15"/>
      <c r="E461" s="15"/>
      <c r="F461" s="15"/>
      <c r="G461" s="143" t="str">
        <f>IF($F461="","",VLOOKUP($F461,'Bảng tổng hợp'!$C$11:$Q$20000,2,0))</f>
        <v/>
      </c>
      <c r="H461" s="144" t="str">
        <f>IF($F461="","",VLOOKUP($F461,'Bảng tổng hợp'!$C$11:$Q$20000,3,0))</f>
        <v/>
      </c>
      <c r="I461" s="19"/>
      <c r="J461" s="146">
        <f>IF(F461="",0,VLOOKUP(F461,'Bảng tổng hợp'!$P$11:$Q$397,2,0))</f>
        <v>0</v>
      </c>
      <c r="K461" s="147">
        <f t="shared" si="2"/>
        <v>0</v>
      </c>
      <c r="L461" s="148" t="str">
        <f>IF($F461="","",VLOOKUP($F461,'Bảng tổng hợp'!$C$11:$M$20000,10,0))</f>
        <v/>
      </c>
      <c r="M461" s="149" t="str">
        <f>IF($F461="","",VLOOKUP($F461,'Bảng tổng hợp'!$C$11:$M$20000,11,0))</f>
        <v/>
      </c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</row>
    <row r="462" ht="15.75" customHeight="1">
      <c r="A462" s="15"/>
      <c r="B462" s="15"/>
      <c r="C462" s="16"/>
      <c r="D462" s="15"/>
      <c r="E462" s="15"/>
      <c r="F462" s="15"/>
      <c r="G462" s="143" t="str">
        <f>IF($F462="","",VLOOKUP($F462,'Bảng tổng hợp'!$C$11:$Q$20000,2,0))</f>
        <v/>
      </c>
      <c r="H462" s="144" t="str">
        <f>IF($F462="","",VLOOKUP($F462,'Bảng tổng hợp'!$C$11:$Q$20000,3,0))</f>
        <v/>
      </c>
      <c r="I462" s="19"/>
      <c r="J462" s="146">
        <f>IF(F462="",0,VLOOKUP(F462,'Bảng tổng hợp'!$P$11:$Q$397,2,0))</f>
        <v>0</v>
      </c>
      <c r="K462" s="147">
        <f t="shared" si="2"/>
        <v>0</v>
      </c>
      <c r="L462" s="148" t="str">
        <f>IF($F462="","",VLOOKUP($F462,'Bảng tổng hợp'!$C$11:$M$20000,10,0))</f>
        <v/>
      </c>
      <c r="M462" s="149" t="str">
        <f>IF($F462="","",VLOOKUP($F462,'Bảng tổng hợp'!$C$11:$M$20000,11,0))</f>
        <v/>
      </c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</row>
    <row r="463" ht="15.75" customHeight="1">
      <c r="A463" s="15"/>
      <c r="B463" s="15"/>
      <c r="C463" s="16"/>
      <c r="D463" s="15"/>
      <c r="E463" s="15"/>
      <c r="F463" s="15"/>
      <c r="G463" s="143" t="str">
        <f>IF($F463="","",VLOOKUP($F463,'Bảng tổng hợp'!$C$11:$Q$20000,2,0))</f>
        <v/>
      </c>
      <c r="H463" s="144" t="str">
        <f>IF($F463="","",VLOOKUP($F463,'Bảng tổng hợp'!$C$11:$Q$20000,3,0))</f>
        <v/>
      </c>
      <c r="I463" s="19"/>
      <c r="J463" s="146">
        <f>IF(F463="",0,VLOOKUP(F463,'Bảng tổng hợp'!$P$11:$Q$397,2,0))</f>
        <v>0</v>
      </c>
      <c r="K463" s="147">
        <f t="shared" si="2"/>
        <v>0</v>
      </c>
      <c r="L463" s="148" t="str">
        <f>IF($F463="","",VLOOKUP($F463,'Bảng tổng hợp'!$C$11:$M$20000,10,0))</f>
        <v/>
      </c>
      <c r="M463" s="149" t="str">
        <f>IF($F463="","",VLOOKUP($F463,'Bảng tổng hợp'!$C$11:$M$20000,11,0))</f>
        <v/>
      </c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</row>
    <row r="464" ht="15.75" customHeight="1">
      <c r="A464" s="15"/>
      <c r="B464" s="15"/>
      <c r="C464" s="16"/>
      <c r="D464" s="15"/>
      <c r="E464" s="15"/>
      <c r="F464" s="15"/>
      <c r="G464" s="143" t="str">
        <f>IF($F464="","",VLOOKUP($F464,'Bảng tổng hợp'!$C$11:$Q$20000,2,0))</f>
        <v/>
      </c>
      <c r="H464" s="144" t="str">
        <f>IF($F464="","",VLOOKUP($F464,'Bảng tổng hợp'!$C$11:$Q$20000,3,0))</f>
        <v/>
      </c>
      <c r="I464" s="19"/>
      <c r="J464" s="146">
        <f>IF(F464="",0,VLOOKUP(F464,'Bảng tổng hợp'!$P$11:$Q$397,2,0))</f>
        <v>0</v>
      </c>
      <c r="K464" s="147">
        <f t="shared" si="2"/>
        <v>0</v>
      </c>
      <c r="L464" s="148" t="str">
        <f>IF($F464="","",VLOOKUP($F464,'Bảng tổng hợp'!$C$11:$M$20000,10,0))</f>
        <v/>
      </c>
      <c r="M464" s="149" t="str">
        <f>IF($F464="","",VLOOKUP($F464,'Bảng tổng hợp'!$C$11:$M$20000,11,0))</f>
        <v/>
      </c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</row>
    <row r="465" ht="15.75" customHeight="1">
      <c r="A465" s="15"/>
      <c r="B465" s="15"/>
      <c r="C465" s="16"/>
      <c r="D465" s="15"/>
      <c r="E465" s="15"/>
      <c r="F465" s="15"/>
      <c r="G465" s="143" t="str">
        <f>IF($F465="","",VLOOKUP($F465,'Bảng tổng hợp'!$C$11:$Q$20000,2,0))</f>
        <v/>
      </c>
      <c r="H465" s="144" t="str">
        <f>IF($F465="","",VLOOKUP($F465,'Bảng tổng hợp'!$C$11:$Q$20000,3,0))</f>
        <v/>
      </c>
      <c r="I465" s="19"/>
      <c r="J465" s="146">
        <f>IF(F465="",0,VLOOKUP(F465,'Bảng tổng hợp'!$P$11:$Q$397,2,0))</f>
        <v>0</v>
      </c>
      <c r="K465" s="147">
        <f t="shared" si="2"/>
        <v>0</v>
      </c>
      <c r="L465" s="148" t="str">
        <f>IF($F465="","",VLOOKUP($F465,'Bảng tổng hợp'!$C$11:$M$20000,10,0))</f>
        <v/>
      </c>
      <c r="M465" s="149" t="str">
        <f>IF($F465="","",VLOOKUP($F465,'Bảng tổng hợp'!$C$11:$M$20000,11,0))</f>
        <v/>
      </c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</row>
    <row r="466" ht="15.75" customHeight="1">
      <c r="A466" s="15"/>
      <c r="B466" s="15"/>
      <c r="C466" s="16"/>
      <c r="D466" s="15"/>
      <c r="E466" s="15"/>
      <c r="F466" s="15"/>
      <c r="G466" s="143" t="str">
        <f>IF($F466="","",VLOOKUP($F466,'Bảng tổng hợp'!$C$11:$Q$20000,2,0))</f>
        <v/>
      </c>
      <c r="H466" s="144" t="str">
        <f>IF($F466="","",VLOOKUP($F466,'Bảng tổng hợp'!$C$11:$Q$20000,3,0))</f>
        <v/>
      </c>
      <c r="I466" s="19"/>
      <c r="J466" s="146">
        <f>IF(F466="",0,VLOOKUP(F466,'Bảng tổng hợp'!$P$11:$Q$397,2,0))</f>
        <v>0</v>
      </c>
      <c r="K466" s="147">
        <f t="shared" si="2"/>
        <v>0</v>
      </c>
      <c r="L466" s="148" t="str">
        <f>IF($F466="","",VLOOKUP($F466,'Bảng tổng hợp'!$C$11:$M$20000,10,0))</f>
        <v/>
      </c>
      <c r="M466" s="149" t="str">
        <f>IF($F466="","",VLOOKUP($F466,'Bảng tổng hợp'!$C$11:$M$20000,11,0))</f>
        <v/>
      </c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</row>
    <row r="467" ht="15.75" customHeight="1">
      <c r="A467" s="15"/>
      <c r="B467" s="15"/>
      <c r="C467" s="16"/>
      <c r="D467" s="15"/>
      <c r="E467" s="15"/>
      <c r="F467" s="15"/>
      <c r="G467" s="143" t="str">
        <f>IF($F467="","",VLOOKUP($F467,'Bảng tổng hợp'!$C$11:$Q$20000,2,0))</f>
        <v/>
      </c>
      <c r="H467" s="144" t="str">
        <f>IF($F467="","",VLOOKUP($F467,'Bảng tổng hợp'!$C$11:$Q$20000,3,0))</f>
        <v/>
      </c>
      <c r="I467" s="19"/>
      <c r="J467" s="146">
        <f>IF(F467="",0,VLOOKUP(F467,'Bảng tổng hợp'!$P$11:$Q$397,2,0))</f>
        <v>0</v>
      </c>
      <c r="K467" s="147">
        <f t="shared" si="2"/>
        <v>0</v>
      </c>
      <c r="L467" s="148" t="str">
        <f>IF($F467="","",VLOOKUP($F467,'Bảng tổng hợp'!$C$11:$M$20000,10,0))</f>
        <v/>
      </c>
      <c r="M467" s="149" t="str">
        <f>IF($F467="","",VLOOKUP($F467,'Bảng tổng hợp'!$C$11:$M$20000,11,0))</f>
        <v/>
      </c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</row>
    <row r="468" ht="15.75" customHeight="1">
      <c r="A468" s="15"/>
      <c r="B468" s="15"/>
      <c r="C468" s="16"/>
      <c r="D468" s="15"/>
      <c r="E468" s="15"/>
      <c r="F468" s="15"/>
      <c r="G468" s="143" t="str">
        <f>IF($F468="","",VLOOKUP($F468,'Bảng tổng hợp'!$C$11:$Q$20000,2,0))</f>
        <v/>
      </c>
      <c r="H468" s="144" t="str">
        <f>IF($F468="","",VLOOKUP($F468,'Bảng tổng hợp'!$C$11:$Q$20000,3,0))</f>
        <v/>
      </c>
      <c r="I468" s="19"/>
      <c r="J468" s="146">
        <f>IF(F468="",0,VLOOKUP(F468,'Bảng tổng hợp'!$P$11:$Q$397,2,0))</f>
        <v>0</v>
      </c>
      <c r="K468" s="147">
        <f t="shared" si="2"/>
        <v>0</v>
      </c>
      <c r="L468" s="148" t="str">
        <f>IF($F468="","",VLOOKUP($F468,'Bảng tổng hợp'!$C$11:$M$20000,10,0))</f>
        <v/>
      </c>
      <c r="M468" s="149" t="str">
        <f>IF($F468="","",VLOOKUP($F468,'Bảng tổng hợp'!$C$11:$M$20000,11,0))</f>
        <v/>
      </c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</row>
    <row r="469" ht="15.75" customHeight="1">
      <c r="A469" s="15"/>
      <c r="B469" s="15"/>
      <c r="C469" s="16"/>
      <c r="D469" s="15"/>
      <c r="E469" s="15"/>
      <c r="F469" s="15"/>
      <c r="G469" s="143" t="str">
        <f>IF($F469="","",VLOOKUP($F469,'Bảng tổng hợp'!$C$11:$Q$20000,2,0))</f>
        <v/>
      </c>
      <c r="H469" s="144" t="str">
        <f>IF($F469="","",VLOOKUP($F469,'Bảng tổng hợp'!$C$11:$Q$20000,3,0))</f>
        <v/>
      </c>
      <c r="I469" s="19"/>
      <c r="J469" s="146">
        <f>IF(F469="",0,VLOOKUP(F469,'Bảng tổng hợp'!$P$11:$Q$397,2,0))</f>
        <v>0</v>
      </c>
      <c r="K469" s="147">
        <f t="shared" si="2"/>
        <v>0</v>
      </c>
      <c r="L469" s="148" t="str">
        <f>IF($F469="","",VLOOKUP($F469,'Bảng tổng hợp'!$C$11:$M$20000,10,0))</f>
        <v/>
      </c>
      <c r="M469" s="149" t="str">
        <f>IF($F469="","",VLOOKUP($F469,'Bảng tổng hợp'!$C$11:$M$20000,11,0))</f>
        <v/>
      </c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</row>
    <row r="470" ht="15.75" customHeight="1">
      <c r="A470" s="15"/>
      <c r="B470" s="15"/>
      <c r="C470" s="16"/>
      <c r="D470" s="15"/>
      <c r="E470" s="15"/>
      <c r="F470" s="15"/>
      <c r="G470" s="143" t="str">
        <f>IF($F470="","",VLOOKUP($F470,'Bảng tổng hợp'!$C$11:$Q$20000,2,0))</f>
        <v/>
      </c>
      <c r="H470" s="144" t="str">
        <f>IF($F470="","",VLOOKUP($F470,'Bảng tổng hợp'!$C$11:$Q$20000,3,0))</f>
        <v/>
      </c>
      <c r="I470" s="19"/>
      <c r="J470" s="146">
        <f>IF(F470="",0,VLOOKUP(F470,'Bảng tổng hợp'!$P$11:$Q$397,2,0))</f>
        <v>0</v>
      </c>
      <c r="K470" s="147">
        <f t="shared" si="2"/>
        <v>0</v>
      </c>
      <c r="L470" s="148" t="str">
        <f>IF($F470="","",VLOOKUP($F470,'Bảng tổng hợp'!$C$11:$M$20000,10,0))</f>
        <v/>
      </c>
      <c r="M470" s="149" t="str">
        <f>IF($F470="","",VLOOKUP($F470,'Bảng tổng hợp'!$C$11:$M$20000,11,0))</f>
        <v/>
      </c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</row>
    <row r="471" ht="15.75" customHeight="1">
      <c r="A471" s="15"/>
      <c r="B471" s="15"/>
      <c r="C471" s="16"/>
      <c r="D471" s="15"/>
      <c r="E471" s="15"/>
      <c r="F471" s="15"/>
      <c r="G471" s="143" t="str">
        <f>IF($F471="","",VLOOKUP($F471,'Bảng tổng hợp'!$C$11:$Q$20000,2,0))</f>
        <v/>
      </c>
      <c r="H471" s="144" t="str">
        <f>IF($F471="","",VLOOKUP($F471,'Bảng tổng hợp'!$C$11:$Q$20000,3,0))</f>
        <v/>
      </c>
      <c r="I471" s="19"/>
      <c r="J471" s="146">
        <f>IF(F471="",0,VLOOKUP(F471,'Bảng tổng hợp'!$P$11:$Q$397,2,0))</f>
        <v>0</v>
      </c>
      <c r="K471" s="147">
        <f t="shared" si="2"/>
        <v>0</v>
      </c>
      <c r="L471" s="148" t="str">
        <f>IF($F471="","",VLOOKUP($F471,'Bảng tổng hợp'!$C$11:$M$20000,10,0))</f>
        <v/>
      </c>
      <c r="M471" s="149" t="str">
        <f>IF($F471="","",VLOOKUP($F471,'Bảng tổng hợp'!$C$11:$M$20000,11,0))</f>
        <v/>
      </c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</row>
    <row r="472" ht="15.75" customHeight="1">
      <c r="A472" s="15"/>
      <c r="B472" s="15"/>
      <c r="C472" s="16"/>
      <c r="D472" s="15"/>
      <c r="E472" s="15"/>
      <c r="F472" s="15"/>
      <c r="G472" s="143" t="str">
        <f>IF($F472="","",VLOOKUP($F472,'Bảng tổng hợp'!$C$11:$Q$20000,2,0))</f>
        <v/>
      </c>
      <c r="H472" s="144" t="str">
        <f>IF($F472="","",VLOOKUP($F472,'Bảng tổng hợp'!$C$11:$Q$20000,3,0))</f>
        <v/>
      </c>
      <c r="I472" s="19"/>
      <c r="J472" s="146">
        <f>IF(F472="",0,VLOOKUP(F472,'Bảng tổng hợp'!$P$11:$Q$397,2,0))</f>
        <v>0</v>
      </c>
      <c r="K472" s="147">
        <f t="shared" si="2"/>
        <v>0</v>
      </c>
      <c r="L472" s="148" t="str">
        <f>IF($F472="","",VLOOKUP($F472,'Bảng tổng hợp'!$C$11:$M$20000,10,0))</f>
        <v/>
      </c>
      <c r="M472" s="149" t="str">
        <f>IF($F472="","",VLOOKUP($F472,'Bảng tổng hợp'!$C$11:$M$20000,11,0))</f>
        <v/>
      </c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</row>
    <row r="473" ht="15.75" customHeight="1">
      <c r="A473" s="15"/>
      <c r="B473" s="15"/>
      <c r="C473" s="16"/>
      <c r="D473" s="15"/>
      <c r="E473" s="15"/>
      <c r="F473" s="15"/>
      <c r="G473" s="143" t="str">
        <f>IF($F473="","",VLOOKUP($F473,'Bảng tổng hợp'!$C$11:$Q$20000,2,0))</f>
        <v/>
      </c>
      <c r="H473" s="144" t="str">
        <f>IF($F473="","",VLOOKUP($F473,'Bảng tổng hợp'!$C$11:$Q$20000,3,0))</f>
        <v/>
      </c>
      <c r="I473" s="19"/>
      <c r="J473" s="146">
        <f>IF(F473="",0,VLOOKUP(F473,'Bảng tổng hợp'!$P$11:$Q$397,2,0))</f>
        <v>0</v>
      </c>
      <c r="K473" s="147">
        <f t="shared" si="2"/>
        <v>0</v>
      </c>
      <c r="L473" s="148" t="str">
        <f>IF($F473="","",VLOOKUP($F473,'Bảng tổng hợp'!$C$11:$M$20000,10,0))</f>
        <v/>
      </c>
      <c r="M473" s="149" t="str">
        <f>IF($F473="","",VLOOKUP($F473,'Bảng tổng hợp'!$C$11:$M$20000,11,0))</f>
        <v/>
      </c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</row>
    <row r="474" ht="15.75" customHeight="1">
      <c r="A474" s="15"/>
      <c r="B474" s="15"/>
      <c r="C474" s="16"/>
      <c r="D474" s="15"/>
      <c r="E474" s="15"/>
      <c r="F474" s="15"/>
      <c r="G474" s="143" t="str">
        <f>IF($F474="","",VLOOKUP($F474,'Bảng tổng hợp'!$C$11:$Q$20000,2,0))</f>
        <v/>
      </c>
      <c r="H474" s="144" t="str">
        <f>IF($F474="","",VLOOKUP($F474,'Bảng tổng hợp'!$C$11:$Q$20000,3,0))</f>
        <v/>
      </c>
      <c r="I474" s="19"/>
      <c r="J474" s="146">
        <f>IF(F474="",0,VLOOKUP(F474,'Bảng tổng hợp'!$P$11:$Q$397,2,0))</f>
        <v>0</v>
      </c>
      <c r="K474" s="147">
        <f t="shared" si="2"/>
        <v>0</v>
      </c>
      <c r="L474" s="148" t="str">
        <f>IF($F474="","",VLOOKUP($F474,'Bảng tổng hợp'!$C$11:$M$20000,10,0))</f>
        <v/>
      </c>
      <c r="M474" s="149" t="str">
        <f>IF($F474="","",VLOOKUP($F474,'Bảng tổng hợp'!$C$11:$M$20000,11,0))</f>
        <v/>
      </c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</row>
    <row r="475" ht="15.75" customHeight="1">
      <c r="A475" s="15"/>
      <c r="B475" s="15"/>
      <c r="C475" s="16"/>
      <c r="D475" s="15"/>
      <c r="E475" s="15"/>
      <c r="F475" s="15"/>
      <c r="G475" s="143" t="str">
        <f>IF($F475="","",VLOOKUP($F475,'Bảng tổng hợp'!$C$11:$Q$20000,2,0))</f>
        <v/>
      </c>
      <c r="H475" s="144" t="str">
        <f>IF($F475="","",VLOOKUP($F475,'Bảng tổng hợp'!$C$11:$Q$20000,3,0))</f>
        <v/>
      </c>
      <c r="I475" s="19"/>
      <c r="J475" s="146">
        <f>IF(F475="",0,VLOOKUP(F475,'Bảng tổng hợp'!$P$11:$Q$397,2,0))</f>
        <v>0</v>
      </c>
      <c r="K475" s="147">
        <f t="shared" si="2"/>
        <v>0</v>
      </c>
      <c r="L475" s="148" t="str">
        <f>IF($F475="","",VLOOKUP($F475,'Bảng tổng hợp'!$C$11:$M$20000,10,0))</f>
        <v/>
      </c>
      <c r="M475" s="149" t="str">
        <f>IF($F475="","",VLOOKUP($F475,'Bảng tổng hợp'!$C$11:$M$20000,11,0))</f>
        <v/>
      </c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</row>
    <row r="476" ht="15.75" customHeight="1">
      <c r="A476" s="15"/>
      <c r="B476" s="15"/>
      <c r="C476" s="16"/>
      <c r="D476" s="15"/>
      <c r="E476" s="15"/>
      <c r="F476" s="15"/>
      <c r="G476" s="143" t="str">
        <f>IF($F476="","",VLOOKUP($F476,'Bảng tổng hợp'!$C$11:$Q$20000,2,0))</f>
        <v/>
      </c>
      <c r="H476" s="144" t="str">
        <f>IF($F476="","",VLOOKUP($F476,'Bảng tổng hợp'!$C$11:$Q$20000,3,0))</f>
        <v/>
      </c>
      <c r="I476" s="19"/>
      <c r="J476" s="146">
        <f>IF(F476="",0,VLOOKUP(F476,'Bảng tổng hợp'!$P$11:$Q$397,2,0))</f>
        <v>0</v>
      </c>
      <c r="K476" s="147">
        <f t="shared" si="2"/>
        <v>0</v>
      </c>
      <c r="L476" s="148" t="str">
        <f>IF($F476="","",VLOOKUP($F476,'Bảng tổng hợp'!$C$11:$M$20000,10,0))</f>
        <v/>
      </c>
      <c r="M476" s="149" t="str">
        <f>IF($F476="","",VLOOKUP($F476,'Bảng tổng hợp'!$C$11:$M$20000,11,0))</f>
        <v/>
      </c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</row>
    <row r="477" ht="15.75" customHeight="1">
      <c r="A477" s="15"/>
      <c r="B477" s="15"/>
      <c r="C477" s="16"/>
      <c r="D477" s="15"/>
      <c r="E477" s="15"/>
      <c r="F477" s="15"/>
      <c r="G477" s="143" t="str">
        <f>IF($F477="","",VLOOKUP($F477,'Bảng tổng hợp'!$C$11:$Q$20000,2,0))</f>
        <v/>
      </c>
      <c r="H477" s="144" t="str">
        <f>IF($F477="","",VLOOKUP($F477,'Bảng tổng hợp'!$C$11:$Q$20000,3,0))</f>
        <v/>
      </c>
      <c r="I477" s="19"/>
      <c r="J477" s="146">
        <f>IF(F477="",0,VLOOKUP(F477,'Bảng tổng hợp'!$P$11:$Q$397,2,0))</f>
        <v>0</v>
      </c>
      <c r="K477" s="147">
        <f t="shared" si="2"/>
        <v>0</v>
      </c>
      <c r="L477" s="148" t="str">
        <f>IF($F477="","",VLOOKUP($F477,'Bảng tổng hợp'!$C$11:$M$20000,10,0))</f>
        <v/>
      </c>
      <c r="M477" s="149" t="str">
        <f>IF($F477="","",VLOOKUP($F477,'Bảng tổng hợp'!$C$11:$M$20000,11,0))</f>
        <v/>
      </c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</row>
    <row r="478" ht="15.75" customHeight="1">
      <c r="A478" s="15"/>
      <c r="B478" s="15"/>
      <c r="C478" s="16"/>
      <c r="D478" s="15"/>
      <c r="E478" s="15"/>
      <c r="F478" s="15"/>
      <c r="G478" s="143" t="str">
        <f>IF($F478="","",VLOOKUP($F478,'Bảng tổng hợp'!$C$11:$Q$20000,2,0))</f>
        <v/>
      </c>
      <c r="H478" s="144" t="str">
        <f>IF($F478="","",VLOOKUP($F478,'Bảng tổng hợp'!$C$11:$Q$20000,3,0))</f>
        <v/>
      </c>
      <c r="I478" s="19"/>
      <c r="J478" s="146">
        <f>IF(F478="",0,VLOOKUP(F478,'Bảng tổng hợp'!$P$11:$Q$397,2,0))</f>
        <v>0</v>
      </c>
      <c r="K478" s="147">
        <f t="shared" si="2"/>
        <v>0</v>
      </c>
      <c r="L478" s="148" t="str">
        <f>IF($F478="","",VLOOKUP($F478,'Bảng tổng hợp'!$C$11:$M$20000,10,0))</f>
        <v/>
      </c>
      <c r="M478" s="149" t="str">
        <f>IF($F478="","",VLOOKUP($F478,'Bảng tổng hợp'!$C$11:$M$20000,11,0))</f>
        <v/>
      </c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</row>
    <row r="479" ht="15.75" customHeight="1">
      <c r="A479" s="15"/>
      <c r="B479" s="15"/>
      <c r="C479" s="16"/>
      <c r="D479" s="15"/>
      <c r="E479" s="15"/>
      <c r="F479" s="15"/>
      <c r="G479" s="143" t="str">
        <f>IF($F479="","",VLOOKUP($F479,'Bảng tổng hợp'!$C$11:$Q$20000,2,0))</f>
        <v/>
      </c>
      <c r="H479" s="144" t="str">
        <f>IF($F479="","",VLOOKUP($F479,'Bảng tổng hợp'!$C$11:$Q$20000,3,0))</f>
        <v/>
      </c>
      <c r="I479" s="19"/>
      <c r="J479" s="146">
        <f>IF(F479="",0,VLOOKUP(F479,'Bảng tổng hợp'!$P$11:$Q$397,2,0))</f>
        <v>0</v>
      </c>
      <c r="K479" s="147">
        <f t="shared" si="2"/>
        <v>0</v>
      </c>
      <c r="L479" s="148" t="str">
        <f>IF($F479="","",VLOOKUP($F479,'Bảng tổng hợp'!$C$11:$M$20000,10,0))</f>
        <v/>
      </c>
      <c r="M479" s="149" t="str">
        <f>IF($F479="","",VLOOKUP($F479,'Bảng tổng hợp'!$C$11:$M$20000,11,0))</f>
        <v/>
      </c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</row>
    <row r="480" ht="15.75" customHeight="1">
      <c r="A480" s="15"/>
      <c r="B480" s="15"/>
      <c r="C480" s="16"/>
      <c r="D480" s="15"/>
      <c r="E480" s="15"/>
      <c r="F480" s="15"/>
      <c r="G480" s="143" t="str">
        <f>IF($F480="","",VLOOKUP($F480,'Bảng tổng hợp'!$C$11:$Q$20000,2,0))</f>
        <v/>
      </c>
      <c r="H480" s="144" t="str">
        <f>IF($F480="","",VLOOKUP($F480,'Bảng tổng hợp'!$C$11:$Q$20000,3,0))</f>
        <v/>
      </c>
      <c r="I480" s="19"/>
      <c r="J480" s="146">
        <f>IF(F480="",0,VLOOKUP(F480,'Bảng tổng hợp'!$P$11:$Q$397,2,0))</f>
        <v>0</v>
      </c>
      <c r="K480" s="147">
        <f t="shared" si="2"/>
        <v>0</v>
      </c>
      <c r="L480" s="148" t="str">
        <f>IF($F480="","",VLOOKUP($F480,'Bảng tổng hợp'!$C$11:$M$20000,10,0))</f>
        <v/>
      </c>
      <c r="M480" s="149" t="str">
        <f>IF($F480="","",VLOOKUP($F480,'Bảng tổng hợp'!$C$11:$M$20000,11,0))</f>
        <v/>
      </c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</row>
    <row r="481" ht="15.75" customHeight="1">
      <c r="A481" s="15"/>
      <c r="B481" s="15"/>
      <c r="C481" s="16"/>
      <c r="D481" s="15"/>
      <c r="E481" s="15"/>
      <c r="F481" s="15"/>
      <c r="G481" s="143" t="str">
        <f>IF($F481="","",VLOOKUP($F481,'Bảng tổng hợp'!$C$11:$Q$20000,2,0))</f>
        <v/>
      </c>
      <c r="H481" s="144" t="str">
        <f>IF($F481="","",VLOOKUP($F481,'Bảng tổng hợp'!$C$11:$Q$20000,3,0))</f>
        <v/>
      </c>
      <c r="I481" s="19"/>
      <c r="J481" s="146">
        <f>IF(F481="",0,VLOOKUP(F481,'Bảng tổng hợp'!$P$11:$Q$397,2,0))</f>
        <v>0</v>
      </c>
      <c r="K481" s="147">
        <f t="shared" si="2"/>
        <v>0</v>
      </c>
      <c r="L481" s="148" t="str">
        <f>IF($F481="","",VLOOKUP($F481,'Bảng tổng hợp'!$C$11:$M$20000,10,0))</f>
        <v/>
      </c>
      <c r="M481" s="149" t="str">
        <f>IF($F481="","",VLOOKUP($F481,'Bảng tổng hợp'!$C$11:$M$20000,11,0))</f>
        <v/>
      </c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</row>
    <row r="482" ht="15.75" customHeight="1">
      <c r="A482" s="15"/>
      <c r="B482" s="15"/>
      <c r="C482" s="16"/>
      <c r="D482" s="15"/>
      <c r="E482" s="15"/>
      <c r="F482" s="15"/>
      <c r="G482" s="143" t="str">
        <f>IF($F482="","",VLOOKUP($F482,'Bảng tổng hợp'!$C$11:$Q$20000,2,0))</f>
        <v/>
      </c>
      <c r="H482" s="144" t="str">
        <f>IF($F482="","",VLOOKUP($F482,'Bảng tổng hợp'!$C$11:$Q$20000,3,0))</f>
        <v/>
      </c>
      <c r="I482" s="19"/>
      <c r="J482" s="146">
        <f>IF(F482="",0,VLOOKUP(F482,'Bảng tổng hợp'!$P$11:$Q$397,2,0))</f>
        <v>0</v>
      </c>
      <c r="K482" s="147">
        <f t="shared" si="2"/>
        <v>0</v>
      </c>
      <c r="L482" s="148" t="str">
        <f>IF($F482="","",VLOOKUP($F482,'Bảng tổng hợp'!$C$11:$M$20000,10,0))</f>
        <v/>
      </c>
      <c r="M482" s="149" t="str">
        <f>IF($F482="","",VLOOKUP($F482,'Bảng tổng hợp'!$C$11:$M$20000,11,0))</f>
        <v/>
      </c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</row>
    <row r="483" ht="15.75" customHeight="1">
      <c r="A483" s="15"/>
      <c r="B483" s="15"/>
      <c r="C483" s="16"/>
      <c r="D483" s="15"/>
      <c r="E483" s="15"/>
      <c r="F483" s="15"/>
      <c r="G483" s="143" t="str">
        <f>IF($F483="","",VLOOKUP($F483,'Bảng tổng hợp'!$C$11:$Q$20000,2,0))</f>
        <v/>
      </c>
      <c r="H483" s="144" t="str">
        <f>IF($F483="","",VLOOKUP($F483,'Bảng tổng hợp'!$C$11:$Q$20000,3,0))</f>
        <v/>
      </c>
      <c r="I483" s="19"/>
      <c r="J483" s="146">
        <f>IF(F483="",0,VLOOKUP(F483,'Bảng tổng hợp'!$P$11:$Q$397,2,0))</f>
        <v>0</v>
      </c>
      <c r="K483" s="147">
        <f t="shared" si="2"/>
        <v>0</v>
      </c>
      <c r="L483" s="148" t="str">
        <f>IF($F483="","",VLOOKUP($F483,'Bảng tổng hợp'!$C$11:$M$20000,10,0))</f>
        <v/>
      </c>
      <c r="M483" s="149" t="str">
        <f>IF($F483="","",VLOOKUP($F483,'Bảng tổng hợp'!$C$11:$M$20000,11,0))</f>
        <v/>
      </c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</row>
    <row r="484" ht="15.75" customHeight="1">
      <c r="A484" s="15"/>
      <c r="B484" s="15"/>
      <c r="C484" s="16"/>
      <c r="D484" s="15"/>
      <c r="E484" s="15"/>
      <c r="F484" s="15"/>
      <c r="G484" s="143" t="str">
        <f>IF($F484="","",VLOOKUP($F484,'Bảng tổng hợp'!$C$11:$Q$20000,2,0))</f>
        <v/>
      </c>
      <c r="H484" s="144" t="str">
        <f>IF($F484="","",VLOOKUP($F484,'Bảng tổng hợp'!$C$11:$Q$20000,3,0))</f>
        <v/>
      </c>
      <c r="I484" s="19"/>
      <c r="J484" s="146">
        <f>IF(F484="",0,VLOOKUP(F484,'Bảng tổng hợp'!$P$11:$Q$397,2,0))</f>
        <v>0</v>
      </c>
      <c r="K484" s="147">
        <f t="shared" si="2"/>
        <v>0</v>
      </c>
      <c r="L484" s="148" t="str">
        <f>IF($F484="","",VLOOKUP($F484,'Bảng tổng hợp'!$C$11:$M$20000,10,0))</f>
        <v/>
      </c>
      <c r="M484" s="149" t="str">
        <f>IF($F484="","",VLOOKUP($F484,'Bảng tổng hợp'!$C$11:$M$20000,11,0))</f>
        <v/>
      </c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</row>
    <row r="485" ht="15.75" customHeight="1">
      <c r="A485" s="15"/>
      <c r="B485" s="15"/>
      <c r="C485" s="16"/>
      <c r="D485" s="15"/>
      <c r="E485" s="15"/>
      <c r="F485" s="15"/>
      <c r="G485" s="143" t="str">
        <f>IF($F485="","",VLOOKUP($F485,'Bảng tổng hợp'!$C$11:$Q$20000,2,0))</f>
        <v/>
      </c>
      <c r="H485" s="144" t="str">
        <f>IF($F485="","",VLOOKUP($F485,'Bảng tổng hợp'!$C$11:$Q$20000,3,0))</f>
        <v/>
      </c>
      <c r="I485" s="19"/>
      <c r="J485" s="146">
        <f>IF(F485="",0,VLOOKUP(F485,'Bảng tổng hợp'!$P$11:$Q$397,2,0))</f>
        <v>0</v>
      </c>
      <c r="K485" s="147">
        <f t="shared" si="2"/>
        <v>0</v>
      </c>
      <c r="L485" s="148" t="str">
        <f>IF($F485="","",VLOOKUP($F485,'Bảng tổng hợp'!$C$11:$M$20000,10,0))</f>
        <v/>
      </c>
      <c r="M485" s="149" t="str">
        <f>IF($F485="","",VLOOKUP($F485,'Bảng tổng hợp'!$C$11:$M$20000,11,0))</f>
        <v/>
      </c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</row>
    <row r="486" ht="15.75" customHeight="1">
      <c r="A486" s="15"/>
      <c r="B486" s="15"/>
      <c r="C486" s="16"/>
      <c r="D486" s="15"/>
      <c r="E486" s="15"/>
      <c r="F486" s="15"/>
      <c r="G486" s="143" t="str">
        <f>IF($F486="","",VLOOKUP($F486,'Bảng tổng hợp'!$C$11:$Q$20000,2,0))</f>
        <v/>
      </c>
      <c r="H486" s="144" t="str">
        <f>IF($F486="","",VLOOKUP($F486,'Bảng tổng hợp'!$C$11:$Q$20000,3,0))</f>
        <v/>
      </c>
      <c r="I486" s="19"/>
      <c r="J486" s="146">
        <f>IF(F486="",0,VLOOKUP(F486,'Bảng tổng hợp'!$P$11:$Q$397,2,0))</f>
        <v>0</v>
      </c>
      <c r="K486" s="147">
        <f t="shared" si="2"/>
        <v>0</v>
      </c>
      <c r="L486" s="148" t="str">
        <f>IF($F486="","",VLOOKUP($F486,'Bảng tổng hợp'!$C$11:$M$20000,10,0))</f>
        <v/>
      </c>
      <c r="M486" s="149" t="str">
        <f>IF($F486="","",VLOOKUP($F486,'Bảng tổng hợp'!$C$11:$M$20000,11,0))</f>
        <v/>
      </c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</row>
    <row r="487" ht="15.75" customHeight="1">
      <c r="A487" s="15"/>
      <c r="B487" s="15"/>
      <c r="C487" s="16"/>
      <c r="D487" s="15"/>
      <c r="E487" s="15"/>
      <c r="F487" s="15"/>
      <c r="G487" s="143" t="str">
        <f>IF($F487="","",VLOOKUP($F487,'Bảng tổng hợp'!$C$11:$Q$20000,2,0))</f>
        <v/>
      </c>
      <c r="H487" s="144" t="str">
        <f>IF($F487="","",VLOOKUP($F487,'Bảng tổng hợp'!$C$11:$Q$20000,3,0))</f>
        <v/>
      </c>
      <c r="I487" s="19"/>
      <c r="J487" s="146">
        <f>IF(F487="",0,VLOOKUP(F487,'Bảng tổng hợp'!$P$11:$Q$397,2,0))</f>
        <v>0</v>
      </c>
      <c r="K487" s="147">
        <f t="shared" si="2"/>
        <v>0</v>
      </c>
      <c r="L487" s="148" t="str">
        <f>IF($F487="","",VLOOKUP($F487,'Bảng tổng hợp'!$C$11:$M$20000,10,0))</f>
        <v/>
      </c>
      <c r="M487" s="149" t="str">
        <f>IF($F487="","",VLOOKUP($F487,'Bảng tổng hợp'!$C$11:$M$20000,11,0))</f>
        <v/>
      </c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</row>
    <row r="488" ht="15.75" customHeight="1">
      <c r="A488" s="15"/>
      <c r="B488" s="15"/>
      <c r="C488" s="16"/>
      <c r="D488" s="15"/>
      <c r="E488" s="15"/>
      <c r="F488" s="15"/>
      <c r="G488" s="143" t="str">
        <f>IF($F488="","",VLOOKUP($F488,'Bảng tổng hợp'!$C$11:$Q$20000,2,0))</f>
        <v/>
      </c>
      <c r="H488" s="144" t="str">
        <f>IF($F488="","",VLOOKUP($F488,'Bảng tổng hợp'!$C$11:$Q$20000,3,0))</f>
        <v/>
      </c>
      <c r="I488" s="19"/>
      <c r="J488" s="146">
        <f>IF(F488="",0,VLOOKUP(F488,'Bảng tổng hợp'!$P$11:$Q$397,2,0))</f>
        <v>0</v>
      </c>
      <c r="K488" s="147">
        <f t="shared" si="2"/>
        <v>0</v>
      </c>
      <c r="L488" s="148" t="str">
        <f>IF($F488="","",VLOOKUP($F488,'Bảng tổng hợp'!$C$11:$M$20000,10,0))</f>
        <v/>
      </c>
      <c r="M488" s="149" t="str">
        <f>IF($F488="","",VLOOKUP($F488,'Bảng tổng hợp'!$C$11:$M$20000,11,0))</f>
        <v/>
      </c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</row>
    <row r="489" ht="15.75" customHeight="1">
      <c r="A489" s="15"/>
      <c r="B489" s="15"/>
      <c r="C489" s="16"/>
      <c r="D489" s="15"/>
      <c r="E489" s="15"/>
      <c r="F489" s="15"/>
      <c r="G489" s="143" t="str">
        <f>IF($F489="","",VLOOKUP($F489,'Bảng tổng hợp'!$C$11:$Q$20000,2,0))</f>
        <v/>
      </c>
      <c r="H489" s="144" t="str">
        <f>IF($F489="","",VLOOKUP($F489,'Bảng tổng hợp'!$C$11:$Q$20000,3,0))</f>
        <v/>
      </c>
      <c r="I489" s="19"/>
      <c r="J489" s="146">
        <f>IF(F489="",0,VLOOKUP(F489,'Bảng tổng hợp'!$P$11:$Q$397,2,0))</f>
        <v>0</v>
      </c>
      <c r="K489" s="147">
        <f t="shared" si="2"/>
        <v>0</v>
      </c>
      <c r="L489" s="148" t="str">
        <f>IF($F489="","",VLOOKUP($F489,'Bảng tổng hợp'!$C$11:$M$20000,10,0))</f>
        <v/>
      </c>
      <c r="M489" s="149" t="str">
        <f>IF($F489="","",VLOOKUP($F489,'Bảng tổng hợp'!$C$11:$M$20000,11,0))</f>
        <v/>
      </c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</row>
    <row r="490" ht="15.75" customHeight="1">
      <c r="A490" s="15"/>
      <c r="B490" s="15"/>
      <c r="C490" s="16"/>
      <c r="D490" s="15"/>
      <c r="E490" s="15"/>
      <c r="F490" s="15"/>
      <c r="G490" s="143" t="str">
        <f>IF($F490="","",VLOOKUP($F490,'Bảng tổng hợp'!$C$11:$Q$20000,2,0))</f>
        <v/>
      </c>
      <c r="H490" s="144" t="str">
        <f>IF($F490="","",VLOOKUP($F490,'Bảng tổng hợp'!$C$11:$Q$20000,3,0))</f>
        <v/>
      </c>
      <c r="I490" s="19"/>
      <c r="J490" s="146">
        <f>IF(F490="",0,VLOOKUP(F490,'Bảng tổng hợp'!$P$11:$Q$397,2,0))</f>
        <v>0</v>
      </c>
      <c r="K490" s="147">
        <f t="shared" si="2"/>
        <v>0</v>
      </c>
      <c r="L490" s="148" t="str">
        <f>IF($F490="","",VLOOKUP($F490,'Bảng tổng hợp'!$C$11:$M$20000,10,0))</f>
        <v/>
      </c>
      <c r="M490" s="149" t="str">
        <f>IF($F490="","",VLOOKUP($F490,'Bảng tổng hợp'!$C$11:$M$20000,11,0))</f>
        <v/>
      </c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</row>
    <row r="491" ht="15.75" customHeight="1">
      <c r="A491" s="15"/>
      <c r="B491" s="15"/>
      <c r="C491" s="16"/>
      <c r="D491" s="15"/>
      <c r="E491" s="15"/>
      <c r="F491" s="15"/>
      <c r="G491" s="143" t="str">
        <f>IF($F491="","",VLOOKUP($F491,'Bảng tổng hợp'!$C$11:$Q$20000,2,0))</f>
        <v/>
      </c>
      <c r="H491" s="144" t="str">
        <f>IF($F491="","",VLOOKUP($F491,'Bảng tổng hợp'!$C$11:$Q$20000,3,0))</f>
        <v/>
      </c>
      <c r="I491" s="19"/>
      <c r="J491" s="146">
        <f>IF(F491="",0,VLOOKUP(F491,'Bảng tổng hợp'!$P$11:$Q$397,2,0))</f>
        <v>0</v>
      </c>
      <c r="K491" s="147">
        <f t="shared" si="2"/>
        <v>0</v>
      </c>
      <c r="L491" s="148" t="str">
        <f>IF($F491="","",VLOOKUP($F491,'Bảng tổng hợp'!$C$11:$M$20000,10,0))</f>
        <v/>
      </c>
      <c r="M491" s="149" t="str">
        <f>IF($F491="","",VLOOKUP($F491,'Bảng tổng hợp'!$C$11:$M$20000,11,0))</f>
        <v/>
      </c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</row>
    <row r="492" ht="15.75" customHeight="1">
      <c r="A492" s="15"/>
      <c r="B492" s="15"/>
      <c r="C492" s="16"/>
      <c r="D492" s="15"/>
      <c r="E492" s="15"/>
      <c r="F492" s="15"/>
      <c r="G492" s="143" t="str">
        <f>IF($F492="","",VLOOKUP($F492,'Bảng tổng hợp'!$C$11:$Q$20000,2,0))</f>
        <v/>
      </c>
      <c r="H492" s="144" t="str">
        <f>IF($F492="","",VLOOKUP($F492,'Bảng tổng hợp'!$C$11:$Q$20000,3,0))</f>
        <v/>
      </c>
      <c r="I492" s="19"/>
      <c r="J492" s="146">
        <f>IF(F492="",0,VLOOKUP(F492,'Bảng tổng hợp'!$P$11:$Q$397,2,0))</f>
        <v>0</v>
      </c>
      <c r="K492" s="147">
        <f t="shared" si="2"/>
        <v>0</v>
      </c>
      <c r="L492" s="148" t="str">
        <f>IF($F492="","",VLOOKUP($F492,'Bảng tổng hợp'!$C$11:$M$20000,10,0))</f>
        <v/>
      </c>
      <c r="M492" s="149" t="str">
        <f>IF($F492="","",VLOOKUP($F492,'Bảng tổng hợp'!$C$11:$M$20000,11,0))</f>
        <v/>
      </c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</row>
    <row r="493" ht="15.75" customHeight="1">
      <c r="A493" s="15"/>
      <c r="B493" s="15"/>
      <c r="C493" s="16"/>
      <c r="D493" s="15"/>
      <c r="E493" s="15"/>
      <c r="F493" s="15"/>
      <c r="G493" s="143" t="str">
        <f>IF($F493="","",VLOOKUP($F493,'Bảng tổng hợp'!$C$11:$Q$20000,2,0))</f>
        <v/>
      </c>
      <c r="H493" s="144" t="str">
        <f>IF($F493="","",VLOOKUP($F493,'Bảng tổng hợp'!$C$11:$Q$20000,3,0))</f>
        <v/>
      </c>
      <c r="I493" s="19"/>
      <c r="J493" s="146">
        <f>IF(F493="",0,VLOOKUP(F493,'Bảng tổng hợp'!$P$11:$Q$397,2,0))</f>
        <v>0</v>
      </c>
      <c r="K493" s="147">
        <f t="shared" si="2"/>
        <v>0</v>
      </c>
      <c r="L493" s="148" t="str">
        <f>IF($F493="","",VLOOKUP($F493,'Bảng tổng hợp'!$C$11:$M$20000,10,0))</f>
        <v/>
      </c>
      <c r="M493" s="149" t="str">
        <f>IF($F493="","",VLOOKUP($F493,'Bảng tổng hợp'!$C$11:$M$20000,11,0))</f>
        <v/>
      </c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</row>
    <row r="494" ht="15.75" customHeight="1">
      <c r="A494" s="15"/>
      <c r="B494" s="15"/>
      <c r="C494" s="16"/>
      <c r="D494" s="15"/>
      <c r="E494" s="15"/>
      <c r="F494" s="15"/>
      <c r="G494" s="143" t="str">
        <f>IF($F494="","",VLOOKUP($F494,'Bảng tổng hợp'!$C$11:$Q$20000,2,0))</f>
        <v/>
      </c>
      <c r="H494" s="144" t="str">
        <f>IF($F494="","",VLOOKUP($F494,'Bảng tổng hợp'!$C$11:$Q$20000,3,0))</f>
        <v/>
      </c>
      <c r="I494" s="19"/>
      <c r="J494" s="146">
        <f>IF(F494="",0,VLOOKUP(F494,'Bảng tổng hợp'!$P$11:$Q$397,2,0))</f>
        <v>0</v>
      </c>
      <c r="K494" s="147">
        <f t="shared" si="2"/>
        <v>0</v>
      </c>
      <c r="L494" s="148" t="str">
        <f>IF($F494="","",VLOOKUP($F494,'Bảng tổng hợp'!$C$11:$M$20000,10,0))</f>
        <v/>
      </c>
      <c r="M494" s="149" t="str">
        <f>IF($F494="","",VLOOKUP($F494,'Bảng tổng hợp'!$C$11:$M$20000,11,0))</f>
        <v/>
      </c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</row>
    <row r="495" ht="15.75" customHeight="1">
      <c r="A495" s="15"/>
      <c r="B495" s="15"/>
      <c r="C495" s="16"/>
      <c r="D495" s="15"/>
      <c r="E495" s="15"/>
      <c r="F495" s="15"/>
      <c r="G495" s="143" t="str">
        <f>IF($F495="","",VLOOKUP($F495,'Bảng tổng hợp'!$C$11:$Q$20000,2,0))</f>
        <v/>
      </c>
      <c r="H495" s="144" t="str">
        <f>IF($F495="","",VLOOKUP($F495,'Bảng tổng hợp'!$C$11:$Q$20000,3,0))</f>
        <v/>
      </c>
      <c r="I495" s="19"/>
      <c r="J495" s="146">
        <f>IF(F495="",0,VLOOKUP(F495,'Bảng tổng hợp'!$P$11:$Q$397,2,0))</f>
        <v>0</v>
      </c>
      <c r="K495" s="147">
        <f t="shared" si="2"/>
        <v>0</v>
      </c>
      <c r="L495" s="148" t="str">
        <f>IF($F495="","",VLOOKUP($F495,'Bảng tổng hợp'!$C$11:$M$20000,10,0))</f>
        <v/>
      </c>
      <c r="M495" s="149" t="str">
        <f>IF($F495="","",VLOOKUP($F495,'Bảng tổng hợp'!$C$11:$M$20000,11,0))</f>
        <v/>
      </c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</row>
    <row r="496" ht="15.75" customHeight="1">
      <c r="A496" s="15"/>
      <c r="B496" s="15"/>
      <c r="C496" s="16"/>
      <c r="D496" s="15"/>
      <c r="E496" s="15"/>
      <c r="F496" s="15"/>
      <c r="G496" s="143" t="str">
        <f>IF($F496="","",VLOOKUP($F496,'Bảng tổng hợp'!$C$11:$Q$20000,2,0))</f>
        <v/>
      </c>
      <c r="H496" s="144" t="str">
        <f>IF($F496="","",VLOOKUP($F496,'Bảng tổng hợp'!$C$11:$Q$20000,3,0))</f>
        <v/>
      </c>
      <c r="I496" s="19"/>
      <c r="J496" s="146">
        <f>IF(F496="",0,VLOOKUP(F496,'Bảng tổng hợp'!$P$11:$Q$397,2,0))</f>
        <v>0</v>
      </c>
      <c r="K496" s="147">
        <f t="shared" si="2"/>
        <v>0</v>
      </c>
      <c r="L496" s="148" t="str">
        <f>IF($F496="","",VLOOKUP($F496,'Bảng tổng hợp'!$C$11:$M$20000,10,0))</f>
        <v/>
      </c>
      <c r="M496" s="149" t="str">
        <f>IF($F496="","",VLOOKUP($F496,'Bảng tổng hợp'!$C$11:$M$20000,11,0))</f>
        <v/>
      </c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</row>
    <row r="497" ht="15.75" customHeight="1">
      <c r="A497" s="15"/>
      <c r="B497" s="15"/>
      <c r="C497" s="16"/>
      <c r="D497" s="15"/>
      <c r="E497" s="15"/>
      <c r="F497" s="15"/>
      <c r="G497" s="143" t="str">
        <f>IF($F497="","",VLOOKUP($F497,'Bảng tổng hợp'!$C$11:$Q$20000,2,0))</f>
        <v/>
      </c>
      <c r="H497" s="144" t="str">
        <f>IF($F497="","",VLOOKUP($F497,'Bảng tổng hợp'!$C$11:$Q$20000,3,0))</f>
        <v/>
      </c>
      <c r="I497" s="19"/>
      <c r="J497" s="146">
        <f>IF(F497="",0,VLOOKUP(F497,'Bảng tổng hợp'!$P$11:$Q$397,2,0))</f>
        <v>0</v>
      </c>
      <c r="K497" s="147">
        <f t="shared" si="2"/>
        <v>0</v>
      </c>
      <c r="L497" s="148" t="str">
        <f>IF($F497="","",VLOOKUP($F497,'Bảng tổng hợp'!$C$11:$M$20000,10,0))</f>
        <v/>
      </c>
      <c r="M497" s="149" t="str">
        <f>IF($F497="","",VLOOKUP($F497,'Bảng tổng hợp'!$C$11:$M$20000,11,0))</f>
        <v/>
      </c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</row>
    <row r="498" ht="15.75" customHeight="1">
      <c r="A498" s="15"/>
      <c r="B498" s="15"/>
      <c r="C498" s="16"/>
      <c r="D498" s="15"/>
      <c r="E498" s="15"/>
      <c r="F498" s="15"/>
      <c r="G498" s="143" t="str">
        <f>IF($F498="","",VLOOKUP($F498,'Bảng tổng hợp'!$C$11:$Q$20000,2,0))</f>
        <v/>
      </c>
      <c r="H498" s="144" t="str">
        <f>IF($F498="","",VLOOKUP($F498,'Bảng tổng hợp'!$C$11:$Q$20000,3,0))</f>
        <v/>
      </c>
      <c r="I498" s="19"/>
      <c r="J498" s="146">
        <f>IF(F498="",0,VLOOKUP(F498,'Bảng tổng hợp'!$P$11:$Q$397,2,0))</f>
        <v>0</v>
      </c>
      <c r="K498" s="147">
        <f t="shared" si="2"/>
        <v>0</v>
      </c>
      <c r="L498" s="148" t="str">
        <f>IF($F498="","",VLOOKUP($F498,'Bảng tổng hợp'!$C$11:$M$20000,10,0))</f>
        <v/>
      </c>
      <c r="M498" s="149" t="str">
        <f>IF($F498="","",VLOOKUP($F498,'Bảng tổng hợp'!$C$11:$M$20000,11,0))</f>
        <v/>
      </c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</row>
    <row r="499" ht="15.75" customHeight="1">
      <c r="A499" s="15"/>
      <c r="B499" s="15"/>
      <c r="C499" s="16"/>
      <c r="D499" s="15"/>
      <c r="E499" s="15"/>
      <c r="F499" s="15"/>
      <c r="G499" s="143" t="str">
        <f>IF($F499="","",VLOOKUP($F499,'Bảng tổng hợp'!$C$11:$Q$20000,2,0))</f>
        <v/>
      </c>
      <c r="H499" s="144" t="str">
        <f>IF($F499="","",VLOOKUP($F499,'Bảng tổng hợp'!$C$11:$Q$20000,3,0))</f>
        <v/>
      </c>
      <c r="I499" s="19"/>
      <c r="J499" s="146">
        <f>IF(F499="",0,VLOOKUP(F499,'Bảng tổng hợp'!$P$11:$Q$397,2,0))</f>
        <v>0</v>
      </c>
      <c r="K499" s="147">
        <f t="shared" si="2"/>
        <v>0</v>
      </c>
      <c r="L499" s="148" t="str">
        <f>IF($F499="","",VLOOKUP($F499,'Bảng tổng hợp'!$C$11:$M$20000,10,0))</f>
        <v/>
      </c>
      <c r="M499" s="149" t="str">
        <f>IF($F499="","",VLOOKUP($F499,'Bảng tổng hợp'!$C$11:$M$20000,11,0))</f>
        <v/>
      </c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</row>
    <row r="500" ht="15.75" customHeight="1">
      <c r="A500" s="15"/>
      <c r="B500" s="15"/>
      <c r="C500" s="16"/>
      <c r="D500" s="15"/>
      <c r="E500" s="15"/>
      <c r="F500" s="15"/>
      <c r="G500" s="143" t="str">
        <f>IF($F500="","",VLOOKUP($F500,'Bảng tổng hợp'!$C$11:$Q$20000,2,0))</f>
        <v/>
      </c>
      <c r="H500" s="144" t="str">
        <f>IF($F500="","",VLOOKUP($F500,'Bảng tổng hợp'!$C$11:$Q$20000,3,0))</f>
        <v/>
      </c>
      <c r="I500" s="19"/>
      <c r="J500" s="146">
        <f>IF(F500="",0,VLOOKUP(F500,'Bảng tổng hợp'!$P$11:$Q$397,2,0))</f>
        <v>0</v>
      </c>
      <c r="K500" s="147">
        <f t="shared" si="2"/>
        <v>0</v>
      </c>
      <c r="L500" s="148" t="str">
        <f>IF($F500="","",VLOOKUP($F500,'Bảng tổng hợp'!$C$11:$M$20000,10,0))</f>
        <v/>
      </c>
      <c r="M500" s="149" t="str">
        <f>IF($F500="","",VLOOKUP($F500,'Bảng tổng hợp'!$C$11:$M$20000,11,0))</f>
        <v/>
      </c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</row>
    <row r="501" ht="15.75" customHeight="1">
      <c r="A501" s="15"/>
      <c r="B501" s="15"/>
      <c r="C501" s="16"/>
      <c r="D501" s="15"/>
      <c r="E501" s="15"/>
      <c r="F501" s="15"/>
      <c r="G501" s="143" t="str">
        <f>IF($F501="","",VLOOKUP($F501,'Bảng tổng hợp'!$C$11:$Q$20000,2,0))</f>
        <v/>
      </c>
      <c r="H501" s="144" t="str">
        <f>IF($F501="","",VLOOKUP($F501,'Bảng tổng hợp'!$C$11:$Q$20000,3,0))</f>
        <v/>
      </c>
      <c r="I501" s="19"/>
      <c r="J501" s="146">
        <f>IF(F501="",0,VLOOKUP(F501,'Bảng tổng hợp'!$P$11:$Q$397,2,0))</f>
        <v>0</v>
      </c>
      <c r="K501" s="147">
        <f t="shared" si="2"/>
        <v>0</v>
      </c>
      <c r="L501" s="148" t="str">
        <f>IF($F501="","",VLOOKUP($F501,'Bảng tổng hợp'!$C$11:$M$20000,10,0))</f>
        <v/>
      </c>
      <c r="M501" s="149" t="str">
        <f>IF($F501="","",VLOOKUP($F501,'Bảng tổng hợp'!$C$11:$M$20000,11,0))</f>
        <v/>
      </c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</row>
    <row r="502" ht="15.75" customHeight="1">
      <c r="A502" s="15"/>
      <c r="B502" s="15"/>
      <c r="C502" s="16"/>
      <c r="D502" s="15"/>
      <c r="E502" s="15"/>
      <c r="F502" s="15"/>
      <c r="G502" s="143" t="str">
        <f>IF($F502="","",VLOOKUP($F502,'Bảng tổng hợp'!$C$11:$Q$20000,2,0))</f>
        <v/>
      </c>
      <c r="H502" s="144" t="str">
        <f>IF($F502="","",VLOOKUP($F502,'Bảng tổng hợp'!$C$11:$Q$20000,3,0))</f>
        <v/>
      </c>
      <c r="I502" s="19"/>
      <c r="J502" s="146">
        <f>IF(F502="",0,VLOOKUP(F502,'Bảng tổng hợp'!$P$11:$Q$397,2,0))</f>
        <v>0</v>
      </c>
      <c r="K502" s="147">
        <f t="shared" si="2"/>
        <v>0</v>
      </c>
      <c r="L502" s="148" t="str">
        <f>IF($F502="","",VLOOKUP($F502,'Bảng tổng hợp'!$C$11:$M$20000,10,0))</f>
        <v/>
      </c>
      <c r="M502" s="149" t="str">
        <f>IF($F502="","",VLOOKUP($F502,'Bảng tổng hợp'!$C$11:$M$20000,11,0))</f>
        <v/>
      </c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</row>
    <row r="503" ht="15.75" customHeight="1">
      <c r="A503" s="15"/>
      <c r="B503" s="15"/>
      <c r="C503" s="16"/>
      <c r="D503" s="15"/>
      <c r="E503" s="15"/>
      <c r="F503" s="15"/>
      <c r="G503" s="143" t="str">
        <f>IF($F503="","",VLOOKUP($F503,'Bảng tổng hợp'!$C$11:$Q$20000,2,0))</f>
        <v/>
      </c>
      <c r="H503" s="144" t="str">
        <f>IF($F503="","",VLOOKUP($F503,'Bảng tổng hợp'!$C$11:$Q$20000,3,0))</f>
        <v/>
      </c>
      <c r="I503" s="19"/>
      <c r="J503" s="146">
        <f>IF(F503="",0,VLOOKUP(F503,'Bảng tổng hợp'!$P$11:$Q$397,2,0))</f>
        <v>0</v>
      </c>
      <c r="K503" s="147">
        <f t="shared" si="2"/>
        <v>0</v>
      </c>
      <c r="L503" s="148" t="str">
        <f>IF($F503="","",VLOOKUP($F503,'Bảng tổng hợp'!$C$11:$M$20000,10,0))</f>
        <v/>
      </c>
      <c r="M503" s="149" t="str">
        <f>IF($F503="","",VLOOKUP($F503,'Bảng tổng hợp'!$C$11:$M$20000,11,0))</f>
        <v/>
      </c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</row>
    <row r="504" ht="15.75" customHeight="1">
      <c r="A504" s="15"/>
      <c r="B504" s="15"/>
      <c r="C504" s="16"/>
      <c r="D504" s="15"/>
      <c r="E504" s="15"/>
      <c r="F504" s="15"/>
      <c r="G504" s="143" t="str">
        <f>IF($F504="","",VLOOKUP($F504,'Bảng tổng hợp'!$C$11:$Q$20000,2,0))</f>
        <v/>
      </c>
      <c r="H504" s="144" t="str">
        <f>IF($F504="","",VLOOKUP($F504,'Bảng tổng hợp'!$C$11:$Q$20000,3,0))</f>
        <v/>
      </c>
      <c r="I504" s="19"/>
      <c r="J504" s="146">
        <f>IF(F504="",0,VLOOKUP(F504,'Bảng tổng hợp'!$P$11:$Q$397,2,0))</f>
        <v>0</v>
      </c>
      <c r="K504" s="147">
        <f t="shared" si="2"/>
        <v>0</v>
      </c>
      <c r="L504" s="148" t="str">
        <f>IF($F504="","",VLOOKUP($F504,'Bảng tổng hợp'!$C$11:$M$20000,10,0))</f>
        <v/>
      </c>
      <c r="M504" s="149" t="str">
        <f>IF($F504="","",VLOOKUP($F504,'Bảng tổng hợp'!$C$11:$M$20000,11,0))</f>
        <v/>
      </c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</row>
    <row r="505" ht="15.75" customHeight="1">
      <c r="A505" s="15"/>
      <c r="B505" s="15"/>
      <c r="C505" s="16"/>
      <c r="D505" s="15"/>
      <c r="E505" s="15"/>
      <c r="F505" s="15"/>
      <c r="G505" s="143" t="str">
        <f>IF($F505="","",VLOOKUP($F505,'Bảng tổng hợp'!$C$11:$Q$20000,2,0))</f>
        <v/>
      </c>
      <c r="H505" s="144" t="str">
        <f>IF($F505="","",VLOOKUP($F505,'Bảng tổng hợp'!$C$11:$Q$20000,3,0))</f>
        <v/>
      </c>
      <c r="I505" s="19"/>
      <c r="J505" s="146">
        <f>IF(F505="",0,VLOOKUP(F505,'Bảng tổng hợp'!$P$11:$Q$397,2,0))</f>
        <v>0</v>
      </c>
      <c r="K505" s="147">
        <f t="shared" si="2"/>
        <v>0</v>
      </c>
      <c r="L505" s="148" t="str">
        <f>IF($F505="","",VLOOKUP($F505,'Bảng tổng hợp'!$C$11:$M$20000,10,0))</f>
        <v/>
      </c>
      <c r="M505" s="149" t="str">
        <f>IF($F505="","",VLOOKUP($F505,'Bảng tổng hợp'!$C$11:$M$20000,11,0))</f>
        <v/>
      </c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</row>
    <row r="506" ht="15.75" customHeight="1">
      <c r="A506" s="15"/>
      <c r="B506" s="15"/>
      <c r="C506" s="16"/>
      <c r="D506" s="15"/>
      <c r="E506" s="15"/>
      <c r="F506" s="15"/>
      <c r="G506" s="143" t="str">
        <f>IF($F506="","",VLOOKUP($F506,'Bảng tổng hợp'!$C$11:$Q$20000,2,0))</f>
        <v/>
      </c>
      <c r="H506" s="144" t="str">
        <f>IF($F506="","",VLOOKUP($F506,'Bảng tổng hợp'!$C$11:$Q$20000,3,0))</f>
        <v/>
      </c>
      <c r="I506" s="19"/>
      <c r="J506" s="146">
        <f>IF(F506="",0,VLOOKUP(F506,'Bảng tổng hợp'!$P$11:$Q$397,2,0))</f>
        <v>0</v>
      </c>
      <c r="K506" s="147">
        <f t="shared" si="2"/>
        <v>0</v>
      </c>
      <c r="L506" s="148" t="str">
        <f>IF($F506="","",VLOOKUP($F506,'Bảng tổng hợp'!$C$11:$M$20000,10,0))</f>
        <v/>
      </c>
      <c r="M506" s="149" t="str">
        <f>IF($F506="","",VLOOKUP($F506,'Bảng tổng hợp'!$C$11:$M$20000,11,0))</f>
        <v/>
      </c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</row>
    <row r="507" ht="15.75" customHeight="1">
      <c r="A507" s="15"/>
      <c r="B507" s="15"/>
      <c r="C507" s="16"/>
      <c r="D507" s="15"/>
      <c r="E507" s="15"/>
      <c r="F507" s="15"/>
      <c r="G507" s="143" t="str">
        <f>IF($F507="","",VLOOKUP($F507,'Bảng tổng hợp'!$C$11:$Q$20000,2,0))</f>
        <v/>
      </c>
      <c r="H507" s="144" t="str">
        <f>IF($F507="","",VLOOKUP($F507,'Bảng tổng hợp'!$C$11:$Q$20000,3,0))</f>
        <v/>
      </c>
      <c r="I507" s="19"/>
      <c r="J507" s="146">
        <f>IF(F507="",0,VLOOKUP(F507,'Bảng tổng hợp'!$P$11:$Q$397,2,0))</f>
        <v>0</v>
      </c>
      <c r="K507" s="147">
        <f t="shared" si="2"/>
        <v>0</v>
      </c>
      <c r="L507" s="148" t="str">
        <f>IF($F507="","",VLOOKUP($F507,'Bảng tổng hợp'!$C$11:$M$20000,10,0))</f>
        <v/>
      </c>
      <c r="M507" s="149" t="str">
        <f>IF($F507="","",VLOOKUP($F507,'Bảng tổng hợp'!$C$11:$M$20000,11,0))</f>
        <v/>
      </c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</row>
    <row r="508" ht="15.75" customHeight="1">
      <c r="A508" s="15"/>
      <c r="B508" s="15"/>
      <c r="C508" s="16"/>
      <c r="D508" s="15"/>
      <c r="E508" s="15"/>
      <c r="F508" s="15"/>
      <c r="G508" s="143" t="str">
        <f>IF($F508="","",VLOOKUP($F508,'Bảng tổng hợp'!$C$11:$Q$20000,2,0))</f>
        <v/>
      </c>
      <c r="H508" s="144" t="str">
        <f>IF($F508="","",VLOOKUP($F508,'Bảng tổng hợp'!$C$11:$Q$20000,3,0))</f>
        <v/>
      </c>
      <c r="I508" s="19"/>
      <c r="J508" s="146">
        <f>IF(F508="",0,VLOOKUP(F508,'Bảng tổng hợp'!$P$11:$Q$397,2,0))</f>
        <v>0</v>
      </c>
      <c r="K508" s="147">
        <f t="shared" si="2"/>
        <v>0</v>
      </c>
      <c r="L508" s="148" t="str">
        <f>IF($F508="","",VLOOKUP($F508,'Bảng tổng hợp'!$C$11:$M$20000,10,0))</f>
        <v/>
      </c>
      <c r="M508" s="149" t="str">
        <f>IF($F508="","",VLOOKUP($F508,'Bảng tổng hợp'!$C$11:$M$20000,11,0))</f>
        <v/>
      </c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</row>
    <row r="509" ht="15.75" customHeight="1">
      <c r="A509" s="15"/>
      <c r="B509" s="15"/>
      <c r="C509" s="16"/>
      <c r="D509" s="15"/>
      <c r="E509" s="15"/>
      <c r="F509" s="15"/>
      <c r="G509" s="143" t="str">
        <f>IF($F509="","",VLOOKUP($F509,'Bảng tổng hợp'!$C$11:$Q$20000,2,0))</f>
        <v/>
      </c>
      <c r="H509" s="144" t="str">
        <f>IF($F509="","",VLOOKUP($F509,'Bảng tổng hợp'!$C$11:$Q$20000,3,0))</f>
        <v/>
      </c>
      <c r="I509" s="19"/>
      <c r="J509" s="146">
        <f>IF(F509="",0,VLOOKUP(F509,'Bảng tổng hợp'!$P$11:$Q$397,2,0))</f>
        <v>0</v>
      </c>
      <c r="K509" s="147">
        <f t="shared" si="2"/>
        <v>0</v>
      </c>
      <c r="L509" s="148" t="str">
        <f>IF($F509="","",VLOOKUP($F509,'Bảng tổng hợp'!$C$11:$M$20000,10,0))</f>
        <v/>
      </c>
      <c r="M509" s="149" t="str">
        <f>IF($F509="","",VLOOKUP($F509,'Bảng tổng hợp'!$C$11:$M$20000,11,0))</f>
        <v/>
      </c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</row>
    <row r="510" ht="15.75" customHeight="1">
      <c r="A510" s="15"/>
      <c r="B510" s="15"/>
      <c r="C510" s="16"/>
      <c r="D510" s="15"/>
      <c r="E510" s="15"/>
      <c r="F510" s="15"/>
      <c r="G510" s="143" t="str">
        <f>IF($F510="","",VLOOKUP($F510,'Bảng tổng hợp'!$C$11:$Q$20000,2,0))</f>
        <v/>
      </c>
      <c r="H510" s="144" t="str">
        <f>IF($F510="","",VLOOKUP($F510,'Bảng tổng hợp'!$C$11:$Q$20000,3,0))</f>
        <v/>
      </c>
      <c r="I510" s="19"/>
      <c r="J510" s="146">
        <f>IF(F510="",0,VLOOKUP(F510,'Bảng tổng hợp'!$P$11:$Q$397,2,0))</f>
        <v>0</v>
      </c>
      <c r="K510" s="147">
        <f t="shared" si="2"/>
        <v>0</v>
      </c>
      <c r="L510" s="148" t="str">
        <f>IF($F510="","",VLOOKUP($F510,'Bảng tổng hợp'!$C$11:$M$20000,10,0))</f>
        <v/>
      </c>
      <c r="M510" s="149" t="str">
        <f>IF($F510="","",VLOOKUP($F510,'Bảng tổng hợp'!$C$11:$M$20000,11,0))</f>
        <v/>
      </c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</row>
    <row r="511" ht="15.75" customHeight="1">
      <c r="A511" s="15"/>
      <c r="B511" s="15"/>
      <c r="C511" s="16"/>
      <c r="D511" s="15"/>
      <c r="E511" s="15"/>
      <c r="F511" s="15"/>
      <c r="G511" s="143" t="str">
        <f>IF($F511="","",VLOOKUP($F511,'Bảng tổng hợp'!$C$11:$Q$20000,2,0))</f>
        <v/>
      </c>
      <c r="H511" s="144" t="str">
        <f>IF($F511="","",VLOOKUP($F511,'Bảng tổng hợp'!$C$11:$Q$20000,3,0))</f>
        <v/>
      </c>
      <c r="I511" s="19"/>
      <c r="J511" s="146">
        <f>IF(F511="",0,VLOOKUP(F511,'Bảng tổng hợp'!$P$11:$Q$397,2,0))</f>
        <v>0</v>
      </c>
      <c r="K511" s="147">
        <f t="shared" si="2"/>
        <v>0</v>
      </c>
      <c r="L511" s="148" t="str">
        <f>IF($F511="","",VLOOKUP($F511,'Bảng tổng hợp'!$C$11:$M$20000,10,0))</f>
        <v/>
      </c>
      <c r="M511" s="149" t="str">
        <f>IF($F511="","",VLOOKUP($F511,'Bảng tổng hợp'!$C$11:$M$20000,11,0))</f>
        <v/>
      </c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</row>
    <row r="512" ht="15.75" customHeight="1">
      <c r="A512" s="15"/>
      <c r="B512" s="15"/>
      <c r="C512" s="16"/>
      <c r="D512" s="15"/>
      <c r="E512" s="15"/>
      <c r="F512" s="15"/>
      <c r="G512" s="143" t="str">
        <f>IF($F512="","",VLOOKUP($F512,'Bảng tổng hợp'!$C$11:$Q$20000,2,0))</f>
        <v/>
      </c>
      <c r="H512" s="144" t="str">
        <f>IF($F512="","",VLOOKUP($F512,'Bảng tổng hợp'!$C$11:$Q$20000,3,0))</f>
        <v/>
      </c>
      <c r="I512" s="19"/>
      <c r="J512" s="146">
        <f>IF(F512="",0,VLOOKUP(F512,'Bảng tổng hợp'!$P$11:$Q$397,2,0))</f>
        <v>0</v>
      </c>
      <c r="K512" s="147">
        <f t="shared" si="2"/>
        <v>0</v>
      </c>
      <c r="L512" s="148" t="str">
        <f>IF($F512="","",VLOOKUP($F512,'Bảng tổng hợp'!$C$11:$M$20000,10,0))</f>
        <v/>
      </c>
      <c r="M512" s="149" t="str">
        <f>IF($F512="","",VLOOKUP($F512,'Bảng tổng hợp'!$C$11:$M$20000,11,0))</f>
        <v/>
      </c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</row>
    <row r="513" ht="15.75" customHeight="1">
      <c r="A513" s="15"/>
      <c r="B513" s="15"/>
      <c r="C513" s="16"/>
      <c r="D513" s="15"/>
      <c r="E513" s="15"/>
      <c r="F513" s="15"/>
      <c r="G513" s="143" t="str">
        <f>IF($F513="","",VLOOKUP($F513,'Bảng tổng hợp'!$C$11:$Q$20000,2,0))</f>
        <v/>
      </c>
      <c r="H513" s="144" t="str">
        <f>IF($F513="","",VLOOKUP($F513,'Bảng tổng hợp'!$C$11:$Q$20000,3,0))</f>
        <v/>
      </c>
      <c r="I513" s="19"/>
      <c r="J513" s="146">
        <f>IF(F513="",0,VLOOKUP(F513,'Bảng tổng hợp'!$P$11:$Q$397,2,0))</f>
        <v>0</v>
      </c>
      <c r="K513" s="147">
        <f t="shared" si="2"/>
        <v>0</v>
      </c>
      <c r="L513" s="148" t="str">
        <f>IF($F513="","",VLOOKUP($F513,'Bảng tổng hợp'!$C$11:$M$20000,10,0))</f>
        <v/>
      </c>
      <c r="M513" s="149" t="str">
        <f>IF($F513="","",VLOOKUP($F513,'Bảng tổng hợp'!$C$11:$M$20000,11,0))</f>
        <v/>
      </c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</row>
    <row r="514" ht="15.75" customHeight="1">
      <c r="A514" s="15"/>
      <c r="B514" s="15"/>
      <c r="C514" s="16"/>
      <c r="D514" s="15"/>
      <c r="E514" s="15"/>
      <c r="F514" s="15"/>
      <c r="G514" s="143" t="str">
        <f>IF($F514="","",VLOOKUP($F514,'Bảng tổng hợp'!$C$11:$Q$20000,2,0))</f>
        <v/>
      </c>
      <c r="H514" s="144" t="str">
        <f>IF($F514="","",VLOOKUP($F514,'Bảng tổng hợp'!$C$11:$Q$20000,3,0))</f>
        <v/>
      </c>
      <c r="I514" s="19"/>
      <c r="J514" s="146">
        <f>IF(F514="",0,VLOOKUP(F514,'Bảng tổng hợp'!$P$11:$Q$397,2,0))</f>
        <v>0</v>
      </c>
      <c r="K514" s="147">
        <f t="shared" si="2"/>
        <v>0</v>
      </c>
      <c r="L514" s="148" t="str">
        <f>IF($F514="","",VLOOKUP($F514,'Bảng tổng hợp'!$C$11:$M$20000,10,0))</f>
        <v/>
      </c>
      <c r="M514" s="149" t="str">
        <f>IF($F514="","",VLOOKUP($F514,'Bảng tổng hợp'!$C$11:$M$20000,11,0))</f>
        <v/>
      </c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</row>
    <row r="515" ht="15.75" customHeight="1">
      <c r="A515" s="15"/>
      <c r="B515" s="15"/>
      <c r="C515" s="16"/>
      <c r="D515" s="15"/>
      <c r="E515" s="15"/>
      <c r="F515" s="15"/>
      <c r="G515" s="143" t="str">
        <f>IF($F515="","",VLOOKUP($F515,'Bảng tổng hợp'!$C$11:$Q$20000,2,0))</f>
        <v/>
      </c>
      <c r="H515" s="144" t="str">
        <f>IF($F515="","",VLOOKUP($F515,'Bảng tổng hợp'!$C$11:$Q$20000,3,0))</f>
        <v/>
      </c>
      <c r="I515" s="19"/>
      <c r="J515" s="146">
        <f>IF(F515="",0,VLOOKUP(F515,'Bảng tổng hợp'!$P$11:$Q$397,2,0))</f>
        <v>0</v>
      </c>
      <c r="K515" s="147">
        <f t="shared" si="2"/>
        <v>0</v>
      </c>
      <c r="L515" s="148" t="str">
        <f>IF($F515="","",VLOOKUP($F515,'Bảng tổng hợp'!$C$11:$M$20000,10,0))</f>
        <v/>
      </c>
      <c r="M515" s="149" t="str">
        <f>IF($F515="","",VLOOKUP($F515,'Bảng tổng hợp'!$C$11:$M$20000,11,0))</f>
        <v/>
      </c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</row>
    <row r="516" ht="15.75" customHeight="1">
      <c r="A516" s="15"/>
      <c r="B516" s="15"/>
      <c r="C516" s="16"/>
      <c r="D516" s="15"/>
      <c r="E516" s="15"/>
      <c r="F516" s="15"/>
      <c r="G516" s="143" t="str">
        <f>IF($F516="","",VLOOKUP($F516,'Bảng tổng hợp'!$C$11:$Q$20000,2,0))</f>
        <v/>
      </c>
      <c r="H516" s="144" t="str">
        <f>IF($F516="","",VLOOKUP($F516,'Bảng tổng hợp'!$C$11:$Q$20000,3,0))</f>
        <v/>
      </c>
      <c r="I516" s="19"/>
      <c r="J516" s="146">
        <f>IF(F516="",0,VLOOKUP(F516,'Bảng tổng hợp'!$P$11:$Q$397,2,0))</f>
        <v>0</v>
      </c>
      <c r="K516" s="147">
        <f t="shared" si="2"/>
        <v>0</v>
      </c>
      <c r="L516" s="148" t="str">
        <f>IF($F516="","",VLOOKUP($F516,'Bảng tổng hợp'!$C$11:$M$20000,10,0))</f>
        <v/>
      </c>
      <c r="M516" s="149" t="str">
        <f>IF($F516="","",VLOOKUP($F516,'Bảng tổng hợp'!$C$11:$M$20000,11,0))</f>
        <v/>
      </c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</row>
    <row r="517" ht="15.75" customHeight="1">
      <c r="A517" s="15"/>
      <c r="B517" s="15"/>
      <c r="C517" s="16"/>
      <c r="D517" s="15"/>
      <c r="E517" s="15"/>
      <c r="F517" s="15"/>
      <c r="G517" s="143" t="str">
        <f>IF($F517="","",VLOOKUP($F517,'Bảng tổng hợp'!$C$11:$Q$20000,2,0))</f>
        <v/>
      </c>
      <c r="H517" s="144" t="str">
        <f>IF($F517="","",VLOOKUP($F517,'Bảng tổng hợp'!$C$11:$Q$20000,3,0))</f>
        <v/>
      </c>
      <c r="I517" s="19"/>
      <c r="J517" s="146">
        <f>IF(F517="",0,VLOOKUP(F517,'Bảng tổng hợp'!$P$11:$Q$397,2,0))</f>
        <v>0</v>
      </c>
      <c r="K517" s="147">
        <f t="shared" si="2"/>
        <v>0</v>
      </c>
      <c r="L517" s="148" t="str">
        <f>IF($F517="","",VLOOKUP($F517,'Bảng tổng hợp'!$C$11:$M$20000,10,0))</f>
        <v/>
      </c>
      <c r="M517" s="149" t="str">
        <f>IF($F517="","",VLOOKUP($F517,'Bảng tổng hợp'!$C$11:$M$20000,11,0))</f>
        <v/>
      </c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</row>
    <row r="518" ht="15.75" customHeight="1">
      <c r="A518" s="15"/>
      <c r="B518" s="15"/>
      <c r="C518" s="16"/>
      <c r="D518" s="15"/>
      <c r="E518" s="15"/>
      <c r="F518" s="15"/>
      <c r="G518" s="143" t="str">
        <f>IF($F518="","",VLOOKUP($F518,'Bảng tổng hợp'!$C$11:$Q$20000,2,0))</f>
        <v/>
      </c>
      <c r="H518" s="144" t="str">
        <f>IF($F518="","",VLOOKUP($F518,'Bảng tổng hợp'!$C$11:$Q$20000,3,0))</f>
        <v/>
      </c>
      <c r="I518" s="19"/>
      <c r="J518" s="146">
        <f>IF(F518="",0,VLOOKUP(F518,'Bảng tổng hợp'!$P$11:$Q$397,2,0))</f>
        <v>0</v>
      </c>
      <c r="K518" s="147">
        <f t="shared" si="2"/>
        <v>0</v>
      </c>
      <c r="L518" s="148" t="str">
        <f>IF($F518="","",VLOOKUP($F518,'Bảng tổng hợp'!$C$11:$M$20000,10,0))</f>
        <v/>
      </c>
      <c r="M518" s="149" t="str">
        <f>IF($F518="","",VLOOKUP($F518,'Bảng tổng hợp'!$C$11:$M$20000,11,0))</f>
        <v/>
      </c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</row>
    <row r="519" ht="15.75" customHeight="1">
      <c r="A519" s="15"/>
      <c r="B519" s="15"/>
      <c r="C519" s="16"/>
      <c r="D519" s="15"/>
      <c r="E519" s="15"/>
      <c r="F519" s="15"/>
      <c r="G519" s="143" t="str">
        <f>IF($F519="","",VLOOKUP($F519,'Bảng tổng hợp'!$C$11:$Q$20000,2,0))</f>
        <v/>
      </c>
      <c r="H519" s="144" t="str">
        <f>IF($F519="","",VLOOKUP($F519,'Bảng tổng hợp'!$C$11:$Q$20000,3,0))</f>
        <v/>
      </c>
      <c r="I519" s="19"/>
      <c r="J519" s="146">
        <f>IF(F519="",0,VLOOKUP(F519,'Bảng tổng hợp'!$P$11:$Q$397,2,0))</f>
        <v>0</v>
      </c>
      <c r="K519" s="147">
        <f t="shared" si="2"/>
        <v>0</v>
      </c>
      <c r="L519" s="148" t="str">
        <f>IF($F519="","",VLOOKUP($F519,'Bảng tổng hợp'!$C$11:$M$20000,10,0))</f>
        <v/>
      </c>
      <c r="M519" s="149" t="str">
        <f>IF($F519="","",VLOOKUP($F519,'Bảng tổng hợp'!$C$11:$M$20000,11,0))</f>
        <v/>
      </c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</row>
    <row r="520" ht="15.75" customHeight="1">
      <c r="A520" s="15"/>
      <c r="B520" s="15"/>
      <c r="C520" s="16"/>
      <c r="D520" s="15"/>
      <c r="E520" s="15"/>
      <c r="F520" s="15"/>
      <c r="G520" s="143" t="str">
        <f>IF($F520="","",VLOOKUP($F520,'Bảng tổng hợp'!$C$11:$Q$20000,2,0))</f>
        <v/>
      </c>
      <c r="H520" s="144" t="str">
        <f>IF($F520="","",VLOOKUP($F520,'Bảng tổng hợp'!$C$11:$Q$20000,3,0))</f>
        <v/>
      </c>
      <c r="I520" s="19"/>
      <c r="J520" s="146">
        <f>IF(F520="",0,VLOOKUP(F520,'Bảng tổng hợp'!$P$11:$Q$397,2,0))</f>
        <v>0</v>
      </c>
      <c r="K520" s="147">
        <f t="shared" si="2"/>
        <v>0</v>
      </c>
      <c r="L520" s="148" t="str">
        <f>IF($F520="","",VLOOKUP($F520,'Bảng tổng hợp'!$C$11:$M$20000,10,0))</f>
        <v/>
      </c>
      <c r="M520" s="149" t="str">
        <f>IF($F520="","",VLOOKUP($F520,'Bảng tổng hợp'!$C$11:$M$20000,11,0))</f>
        <v/>
      </c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</row>
    <row r="521" ht="15.75" customHeight="1">
      <c r="A521" s="15"/>
      <c r="B521" s="15"/>
      <c r="C521" s="16"/>
      <c r="D521" s="15"/>
      <c r="E521" s="15"/>
      <c r="F521" s="15"/>
      <c r="G521" s="143" t="str">
        <f>IF($F521="","",VLOOKUP($F521,'Bảng tổng hợp'!$C$11:$Q$20000,2,0))</f>
        <v/>
      </c>
      <c r="H521" s="144" t="str">
        <f>IF($F521="","",VLOOKUP($F521,'Bảng tổng hợp'!$C$11:$Q$20000,3,0))</f>
        <v/>
      </c>
      <c r="I521" s="19"/>
      <c r="J521" s="146">
        <f>IF(F521="",0,VLOOKUP(F521,'Bảng tổng hợp'!$P$11:$Q$397,2,0))</f>
        <v>0</v>
      </c>
      <c r="K521" s="147">
        <f t="shared" si="2"/>
        <v>0</v>
      </c>
      <c r="L521" s="148" t="str">
        <f>IF($F521="","",VLOOKUP($F521,'Bảng tổng hợp'!$C$11:$M$20000,10,0))</f>
        <v/>
      </c>
      <c r="M521" s="149" t="str">
        <f>IF($F521="","",VLOOKUP($F521,'Bảng tổng hợp'!$C$11:$M$20000,11,0))</f>
        <v/>
      </c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</row>
    <row r="522" ht="15.75" customHeight="1">
      <c r="A522" s="15"/>
      <c r="B522" s="15"/>
      <c r="C522" s="16"/>
      <c r="D522" s="15"/>
      <c r="E522" s="15"/>
      <c r="F522" s="15"/>
      <c r="G522" s="143" t="str">
        <f>IF($F522="","",VLOOKUP($F522,'Bảng tổng hợp'!$C$11:$Q$20000,2,0))</f>
        <v/>
      </c>
      <c r="H522" s="144" t="str">
        <f>IF($F522="","",VLOOKUP($F522,'Bảng tổng hợp'!$C$11:$Q$20000,3,0))</f>
        <v/>
      </c>
      <c r="I522" s="19"/>
      <c r="J522" s="146">
        <f>IF(F522="",0,VLOOKUP(F522,'Bảng tổng hợp'!$P$11:$Q$397,2,0))</f>
        <v>0</v>
      </c>
      <c r="K522" s="147">
        <f t="shared" si="2"/>
        <v>0</v>
      </c>
      <c r="L522" s="148" t="str">
        <f>IF($F522="","",VLOOKUP($F522,'Bảng tổng hợp'!$C$11:$M$20000,10,0))</f>
        <v/>
      </c>
      <c r="M522" s="149" t="str">
        <f>IF($F522="","",VLOOKUP($F522,'Bảng tổng hợp'!$C$11:$M$20000,11,0))</f>
        <v/>
      </c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</row>
    <row r="523" ht="15.75" customHeight="1">
      <c r="A523" s="15"/>
      <c r="B523" s="15"/>
      <c r="C523" s="16"/>
      <c r="D523" s="15"/>
      <c r="E523" s="15"/>
      <c r="F523" s="15"/>
      <c r="G523" s="143" t="str">
        <f>IF($F523="","",VLOOKUP($F523,'Bảng tổng hợp'!$C$11:$Q$20000,2,0))</f>
        <v/>
      </c>
      <c r="H523" s="144" t="str">
        <f>IF($F523="","",VLOOKUP($F523,'Bảng tổng hợp'!$C$11:$Q$20000,3,0))</f>
        <v/>
      </c>
      <c r="I523" s="19"/>
      <c r="J523" s="146">
        <f>IF(F523="",0,VLOOKUP(F523,'Bảng tổng hợp'!$P$11:$Q$397,2,0))</f>
        <v>0</v>
      </c>
      <c r="K523" s="147">
        <f t="shared" si="2"/>
        <v>0</v>
      </c>
      <c r="L523" s="148" t="str">
        <f>IF($F523="","",VLOOKUP($F523,'Bảng tổng hợp'!$C$11:$M$20000,10,0))</f>
        <v/>
      </c>
      <c r="M523" s="149" t="str">
        <f>IF($F523="","",VLOOKUP($F523,'Bảng tổng hợp'!$C$11:$M$20000,11,0))</f>
        <v/>
      </c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</row>
    <row r="524" ht="15.75" customHeight="1">
      <c r="A524" s="15"/>
      <c r="B524" s="15"/>
      <c r="C524" s="16"/>
      <c r="D524" s="15"/>
      <c r="E524" s="15"/>
      <c r="F524" s="15"/>
      <c r="G524" s="143" t="str">
        <f>IF($F524="","",VLOOKUP($F524,'Bảng tổng hợp'!$C$11:$Q$20000,2,0))</f>
        <v/>
      </c>
      <c r="H524" s="144" t="str">
        <f>IF($F524="","",VLOOKUP($F524,'Bảng tổng hợp'!$C$11:$Q$20000,3,0))</f>
        <v/>
      </c>
      <c r="I524" s="19"/>
      <c r="J524" s="146">
        <f>IF(F524="",0,VLOOKUP(F524,'Bảng tổng hợp'!$P$11:$Q$397,2,0))</f>
        <v>0</v>
      </c>
      <c r="K524" s="147">
        <f t="shared" si="2"/>
        <v>0</v>
      </c>
      <c r="L524" s="148" t="str">
        <f>IF($F524="","",VLOOKUP($F524,'Bảng tổng hợp'!$C$11:$M$20000,10,0))</f>
        <v/>
      </c>
      <c r="M524" s="149" t="str">
        <f>IF($F524="","",VLOOKUP($F524,'Bảng tổng hợp'!$C$11:$M$20000,11,0))</f>
        <v/>
      </c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</row>
    <row r="525" ht="15.75" customHeight="1">
      <c r="A525" s="15"/>
      <c r="B525" s="15"/>
      <c r="C525" s="16"/>
      <c r="D525" s="15"/>
      <c r="E525" s="15"/>
      <c r="F525" s="15"/>
      <c r="G525" s="143" t="str">
        <f>IF($F525="","",VLOOKUP($F525,'Bảng tổng hợp'!$C$11:$Q$20000,2,0))</f>
        <v/>
      </c>
      <c r="H525" s="144" t="str">
        <f>IF($F525="","",VLOOKUP($F525,'Bảng tổng hợp'!$C$11:$Q$20000,3,0))</f>
        <v/>
      </c>
      <c r="I525" s="19"/>
      <c r="J525" s="146">
        <f>IF(F525="",0,VLOOKUP(F525,'Bảng tổng hợp'!$P$11:$Q$397,2,0))</f>
        <v>0</v>
      </c>
      <c r="K525" s="147">
        <f t="shared" si="2"/>
        <v>0</v>
      </c>
      <c r="L525" s="148" t="str">
        <f>IF($F525="","",VLOOKUP($F525,'Bảng tổng hợp'!$C$11:$M$20000,10,0))</f>
        <v/>
      </c>
      <c r="M525" s="149" t="str">
        <f>IF($F525="","",VLOOKUP($F525,'Bảng tổng hợp'!$C$11:$M$20000,11,0))</f>
        <v/>
      </c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</row>
    <row r="526" ht="15.75" customHeight="1">
      <c r="A526" s="15"/>
      <c r="B526" s="15"/>
      <c r="C526" s="16"/>
      <c r="D526" s="15"/>
      <c r="E526" s="15"/>
      <c r="F526" s="15"/>
      <c r="G526" s="143" t="str">
        <f>IF($F526="","",VLOOKUP($F526,'Bảng tổng hợp'!$C$11:$Q$20000,2,0))</f>
        <v/>
      </c>
      <c r="H526" s="144" t="str">
        <f>IF($F526="","",VLOOKUP($F526,'Bảng tổng hợp'!$C$11:$Q$20000,3,0))</f>
        <v/>
      </c>
      <c r="I526" s="19"/>
      <c r="J526" s="146">
        <f>IF(F526="",0,VLOOKUP(F526,'Bảng tổng hợp'!$P$11:$Q$397,2,0))</f>
        <v>0</v>
      </c>
      <c r="K526" s="147">
        <f t="shared" si="2"/>
        <v>0</v>
      </c>
      <c r="L526" s="148" t="str">
        <f>IF($F526="","",VLOOKUP($F526,'Bảng tổng hợp'!$C$11:$M$20000,10,0))</f>
        <v/>
      </c>
      <c r="M526" s="149" t="str">
        <f>IF($F526="","",VLOOKUP($F526,'Bảng tổng hợp'!$C$11:$M$20000,11,0))</f>
        <v/>
      </c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</row>
    <row r="527" ht="15.75" customHeight="1">
      <c r="A527" s="15"/>
      <c r="B527" s="15"/>
      <c r="C527" s="16"/>
      <c r="D527" s="15"/>
      <c r="E527" s="15"/>
      <c r="F527" s="15"/>
      <c r="G527" s="143" t="str">
        <f>IF($F527="","",VLOOKUP($F527,'Bảng tổng hợp'!$C$11:$Q$20000,2,0))</f>
        <v/>
      </c>
      <c r="H527" s="144" t="str">
        <f>IF($F527="","",VLOOKUP($F527,'Bảng tổng hợp'!$C$11:$Q$20000,3,0))</f>
        <v/>
      </c>
      <c r="I527" s="19"/>
      <c r="J527" s="146">
        <f>IF(F527="",0,VLOOKUP(F527,'Bảng tổng hợp'!$P$11:$Q$397,2,0))</f>
        <v>0</v>
      </c>
      <c r="K527" s="147">
        <f t="shared" si="2"/>
        <v>0</v>
      </c>
      <c r="L527" s="148" t="str">
        <f>IF($F527="","",VLOOKUP($F527,'Bảng tổng hợp'!$C$11:$M$20000,10,0))</f>
        <v/>
      </c>
      <c r="M527" s="149" t="str">
        <f>IF($F527="","",VLOOKUP($F527,'Bảng tổng hợp'!$C$11:$M$20000,11,0))</f>
        <v/>
      </c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</row>
    <row r="528" ht="15.75" customHeight="1">
      <c r="A528" s="15"/>
      <c r="B528" s="15"/>
      <c r="C528" s="16"/>
      <c r="D528" s="15"/>
      <c r="E528" s="15"/>
      <c r="F528" s="15"/>
      <c r="G528" s="143" t="str">
        <f>IF($F528="","",VLOOKUP($F528,'Bảng tổng hợp'!$C$11:$Q$20000,2,0))</f>
        <v/>
      </c>
      <c r="H528" s="144" t="str">
        <f>IF($F528="","",VLOOKUP($F528,'Bảng tổng hợp'!$C$11:$Q$20000,3,0))</f>
        <v/>
      </c>
      <c r="I528" s="19"/>
      <c r="J528" s="146">
        <f>IF(F528="",0,VLOOKUP(F528,'Bảng tổng hợp'!$P$11:$Q$397,2,0))</f>
        <v>0</v>
      </c>
      <c r="K528" s="147">
        <f t="shared" si="2"/>
        <v>0</v>
      </c>
      <c r="L528" s="148" t="str">
        <f>IF($F528="","",VLOOKUP($F528,'Bảng tổng hợp'!$C$11:$M$20000,10,0))</f>
        <v/>
      </c>
      <c r="M528" s="149" t="str">
        <f>IF($F528="","",VLOOKUP($F528,'Bảng tổng hợp'!$C$11:$M$20000,11,0))</f>
        <v/>
      </c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</row>
    <row r="529" ht="15.75" customHeight="1">
      <c r="A529" s="15"/>
      <c r="B529" s="15"/>
      <c r="C529" s="16"/>
      <c r="D529" s="15"/>
      <c r="E529" s="15"/>
      <c r="F529" s="15"/>
      <c r="G529" s="143" t="str">
        <f>IF($F529="","",VLOOKUP($F529,'Bảng tổng hợp'!$C$11:$Q$20000,2,0))</f>
        <v/>
      </c>
      <c r="H529" s="144" t="str">
        <f>IF($F529="","",VLOOKUP($F529,'Bảng tổng hợp'!$C$11:$Q$20000,3,0))</f>
        <v/>
      </c>
      <c r="I529" s="19"/>
      <c r="J529" s="146">
        <f>IF(F529="",0,VLOOKUP(F529,'Bảng tổng hợp'!$P$11:$Q$397,2,0))</f>
        <v>0</v>
      </c>
      <c r="K529" s="147">
        <f t="shared" si="2"/>
        <v>0</v>
      </c>
      <c r="L529" s="148" t="str">
        <f>IF($F529="","",VLOOKUP($F529,'Bảng tổng hợp'!$C$11:$M$20000,10,0))</f>
        <v/>
      </c>
      <c r="M529" s="149" t="str">
        <f>IF($F529="","",VLOOKUP($F529,'Bảng tổng hợp'!$C$11:$M$20000,11,0))</f>
        <v/>
      </c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</row>
    <row r="530" ht="15.75" customHeight="1">
      <c r="A530" s="15"/>
      <c r="B530" s="15"/>
      <c r="C530" s="16"/>
      <c r="D530" s="15"/>
      <c r="E530" s="15"/>
      <c r="F530" s="15"/>
      <c r="G530" s="143" t="str">
        <f>IF($F530="","",VLOOKUP($F530,'Bảng tổng hợp'!$C$11:$Q$20000,2,0))</f>
        <v/>
      </c>
      <c r="H530" s="144" t="str">
        <f>IF($F530="","",VLOOKUP($F530,'Bảng tổng hợp'!$C$11:$Q$20000,3,0))</f>
        <v/>
      </c>
      <c r="I530" s="19"/>
      <c r="J530" s="146">
        <f>IF(F530="",0,VLOOKUP(F530,'Bảng tổng hợp'!$P$11:$Q$397,2,0))</f>
        <v>0</v>
      </c>
      <c r="K530" s="147">
        <f t="shared" si="2"/>
        <v>0</v>
      </c>
      <c r="L530" s="148" t="str">
        <f>IF($F530="","",VLOOKUP($F530,'Bảng tổng hợp'!$C$11:$M$20000,10,0))</f>
        <v/>
      </c>
      <c r="M530" s="149" t="str">
        <f>IF($F530="","",VLOOKUP($F530,'Bảng tổng hợp'!$C$11:$M$20000,11,0))</f>
        <v/>
      </c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</row>
    <row r="531" ht="15.75" customHeight="1">
      <c r="A531" s="15"/>
      <c r="B531" s="15"/>
      <c r="C531" s="16"/>
      <c r="D531" s="15"/>
      <c r="E531" s="15"/>
      <c r="F531" s="15"/>
      <c r="G531" s="143" t="str">
        <f>IF($F531="","",VLOOKUP($F531,'Bảng tổng hợp'!$C$11:$Q$20000,2,0))</f>
        <v/>
      </c>
      <c r="H531" s="144" t="str">
        <f>IF($F531="","",VLOOKUP($F531,'Bảng tổng hợp'!$C$11:$Q$20000,3,0))</f>
        <v/>
      </c>
      <c r="I531" s="19"/>
      <c r="J531" s="146">
        <f>IF(F531="",0,VLOOKUP(F531,'Bảng tổng hợp'!$P$11:$Q$397,2,0))</f>
        <v>0</v>
      </c>
      <c r="K531" s="147">
        <f t="shared" si="2"/>
        <v>0</v>
      </c>
      <c r="L531" s="148" t="str">
        <f>IF($F531="","",VLOOKUP($F531,'Bảng tổng hợp'!$C$11:$M$20000,10,0))</f>
        <v/>
      </c>
      <c r="M531" s="149" t="str">
        <f>IF($F531="","",VLOOKUP($F531,'Bảng tổng hợp'!$C$11:$M$20000,11,0))</f>
        <v/>
      </c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</row>
    <row r="532" ht="15.75" customHeight="1">
      <c r="A532" s="15"/>
      <c r="B532" s="15"/>
      <c r="C532" s="16"/>
      <c r="D532" s="15"/>
      <c r="E532" s="15"/>
      <c r="F532" s="15"/>
      <c r="G532" s="143" t="str">
        <f>IF($F532="","",VLOOKUP($F532,'Bảng tổng hợp'!$C$11:$Q$20000,2,0))</f>
        <v/>
      </c>
      <c r="H532" s="144" t="str">
        <f>IF($F532="","",VLOOKUP($F532,'Bảng tổng hợp'!$C$11:$Q$20000,3,0))</f>
        <v/>
      </c>
      <c r="I532" s="19"/>
      <c r="J532" s="146">
        <f>IF(F532="",0,VLOOKUP(F532,'Bảng tổng hợp'!$P$11:$Q$397,2,0))</f>
        <v>0</v>
      </c>
      <c r="K532" s="147">
        <f t="shared" si="2"/>
        <v>0</v>
      </c>
      <c r="L532" s="148" t="str">
        <f>IF($F532="","",VLOOKUP($F532,'Bảng tổng hợp'!$C$11:$M$20000,10,0))</f>
        <v/>
      </c>
      <c r="M532" s="149" t="str">
        <f>IF($F532="","",VLOOKUP($F532,'Bảng tổng hợp'!$C$11:$M$20000,11,0))</f>
        <v/>
      </c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</row>
    <row r="533" ht="15.75" customHeight="1">
      <c r="A533" s="15"/>
      <c r="B533" s="15"/>
      <c r="C533" s="16"/>
      <c r="D533" s="15"/>
      <c r="E533" s="15"/>
      <c r="F533" s="15"/>
      <c r="G533" s="143" t="str">
        <f>IF($F533="","",VLOOKUP($F533,'Bảng tổng hợp'!$C$11:$Q$20000,2,0))</f>
        <v/>
      </c>
      <c r="H533" s="144" t="str">
        <f>IF($F533="","",VLOOKUP($F533,'Bảng tổng hợp'!$C$11:$Q$20000,3,0))</f>
        <v/>
      </c>
      <c r="I533" s="19"/>
      <c r="J533" s="146">
        <f>IF(F533="",0,VLOOKUP(F533,'Bảng tổng hợp'!$P$11:$Q$397,2,0))</f>
        <v>0</v>
      </c>
      <c r="K533" s="147">
        <f t="shared" si="2"/>
        <v>0</v>
      </c>
      <c r="L533" s="148" t="str">
        <f>IF($F533="","",VLOOKUP($F533,'Bảng tổng hợp'!$C$11:$M$20000,10,0))</f>
        <v/>
      </c>
      <c r="M533" s="149" t="str">
        <f>IF($F533="","",VLOOKUP($F533,'Bảng tổng hợp'!$C$11:$M$20000,11,0))</f>
        <v/>
      </c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</row>
    <row r="534" ht="15.75" customHeight="1">
      <c r="A534" s="15"/>
      <c r="B534" s="15"/>
      <c r="C534" s="16"/>
      <c r="D534" s="15"/>
      <c r="E534" s="15"/>
      <c r="F534" s="15"/>
      <c r="G534" s="143" t="str">
        <f>IF($F534="","",VLOOKUP($F534,'Bảng tổng hợp'!$C$11:$Q$20000,2,0))</f>
        <v/>
      </c>
      <c r="H534" s="144" t="str">
        <f>IF($F534="","",VLOOKUP($F534,'Bảng tổng hợp'!$C$11:$Q$20000,3,0))</f>
        <v/>
      </c>
      <c r="I534" s="19"/>
      <c r="J534" s="146">
        <f>IF(F534="",0,VLOOKUP(F534,'Bảng tổng hợp'!$P$11:$Q$397,2,0))</f>
        <v>0</v>
      </c>
      <c r="K534" s="147">
        <f t="shared" si="2"/>
        <v>0</v>
      </c>
      <c r="L534" s="148" t="str">
        <f>IF($F534="","",VLOOKUP($F534,'Bảng tổng hợp'!$C$11:$M$20000,10,0))</f>
        <v/>
      </c>
      <c r="M534" s="149" t="str">
        <f>IF($F534="","",VLOOKUP($F534,'Bảng tổng hợp'!$C$11:$M$20000,11,0))</f>
        <v/>
      </c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</row>
    <row r="535" ht="15.75" customHeight="1">
      <c r="A535" s="15"/>
      <c r="B535" s="15"/>
      <c r="C535" s="16"/>
      <c r="D535" s="15"/>
      <c r="E535" s="15"/>
      <c r="F535" s="15"/>
      <c r="G535" s="143" t="str">
        <f>IF($F535="","",VLOOKUP($F535,'Bảng tổng hợp'!$C$11:$Q$20000,2,0))</f>
        <v/>
      </c>
      <c r="H535" s="144" t="str">
        <f>IF($F535="","",VLOOKUP($F535,'Bảng tổng hợp'!$C$11:$Q$20000,3,0))</f>
        <v/>
      </c>
      <c r="I535" s="19"/>
      <c r="J535" s="146">
        <f>IF(F535="",0,VLOOKUP(F535,'Bảng tổng hợp'!$P$11:$Q$397,2,0))</f>
        <v>0</v>
      </c>
      <c r="K535" s="147">
        <f t="shared" si="2"/>
        <v>0</v>
      </c>
      <c r="L535" s="148" t="str">
        <f>IF($F535="","",VLOOKUP($F535,'Bảng tổng hợp'!$C$11:$M$20000,10,0))</f>
        <v/>
      </c>
      <c r="M535" s="149" t="str">
        <f>IF($F535="","",VLOOKUP($F535,'Bảng tổng hợp'!$C$11:$M$20000,11,0))</f>
        <v/>
      </c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</row>
    <row r="536" ht="15.75" customHeight="1">
      <c r="A536" s="15"/>
      <c r="B536" s="15"/>
      <c r="C536" s="16"/>
      <c r="D536" s="15"/>
      <c r="E536" s="15"/>
      <c r="F536" s="15"/>
      <c r="G536" s="143" t="str">
        <f>IF($F536="","",VLOOKUP($F536,'Bảng tổng hợp'!$C$11:$Q$20000,2,0))</f>
        <v/>
      </c>
      <c r="H536" s="144" t="str">
        <f>IF($F536="","",VLOOKUP($F536,'Bảng tổng hợp'!$C$11:$Q$20000,3,0))</f>
        <v/>
      </c>
      <c r="I536" s="19"/>
      <c r="J536" s="146">
        <f>IF(F536="",0,VLOOKUP(F536,'Bảng tổng hợp'!$P$11:$Q$397,2,0))</f>
        <v>0</v>
      </c>
      <c r="K536" s="147">
        <f t="shared" si="2"/>
        <v>0</v>
      </c>
      <c r="L536" s="148" t="str">
        <f>IF($F536="","",VLOOKUP($F536,'Bảng tổng hợp'!$C$11:$M$20000,10,0))</f>
        <v/>
      </c>
      <c r="M536" s="149" t="str">
        <f>IF($F536="","",VLOOKUP($F536,'Bảng tổng hợp'!$C$11:$M$20000,11,0))</f>
        <v/>
      </c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</row>
    <row r="537" ht="15.75" customHeight="1">
      <c r="A537" s="15"/>
      <c r="B537" s="15"/>
      <c r="C537" s="16"/>
      <c r="D537" s="15"/>
      <c r="E537" s="15"/>
      <c r="F537" s="15"/>
      <c r="G537" s="143" t="str">
        <f>IF($F537="","",VLOOKUP($F537,'Bảng tổng hợp'!$C$11:$Q$20000,2,0))</f>
        <v/>
      </c>
      <c r="H537" s="144" t="str">
        <f>IF($F537="","",VLOOKUP($F537,'Bảng tổng hợp'!$C$11:$Q$20000,3,0))</f>
        <v/>
      </c>
      <c r="I537" s="19"/>
      <c r="J537" s="146">
        <f>IF(F537="",0,VLOOKUP(F537,'Bảng tổng hợp'!$P$11:$Q$397,2,0))</f>
        <v>0</v>
      </c>
      <c r="K537" s="147">
        <f t="shared" si="2"/>
        <v>0</v>
      </c>
      <c r="L537" s="148" t="str">
        <f>IF($F537="","",VLOOKUP($F537,'Bảng tổng hợp'!$C$11:$M$20000,10,0))</f>
        <v/>
      </c>
      <c r="M537" s="149" t="str">
        <f>IF($F537="","",VLOOKUP($F537,'Bảng tổng hợp'!$C$11:$M$20000,11,0))</f>
        <v/>
      </c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</row>
    <row r="538" ht="15.75" customHeight="1">
      <c r="A538" s="15"/>
      <c r="B538" s="15"/>
      <c r="C538" s="16"/>
      <c r="D538" s="15"/>
      <c r="E538" s="15"/>
      <c r="F538" s="15"/>
      <c r="G538" s="143" t="str">
        <f>IF($F538="","",VLOOKUP($F538,'Bảng tổng hợp'!$C$11:$Q$20000,2,0))</f>
        <v/>
      </c>
      <c r="H538" s="144" t="str">
        <f>IF($F538="","",VLOOKUP($F538,'Bảng tổng hợp'!$C$11:$Q$20000,3,0))</f>
        <v/>
      </c>
      <c r="I538" s="19"/>
      <c r="J538" s="146">
        <f>IF(F538="",0,VLOOKUP(F538,'Bảng tổng hợp'!$P$11:$Q$397,2,0))</f>
        <v>0</v>
      </c>
      <c r="K538" s="147">
        <f t="shared" si="2"/>
        <v>0</v>
      </c>
      <c r="L538" s="148" t="str">
        <f>IF($F538="","",VLOOKUP($F538,'Bảng tổng hợp'!$C$11:$M$20000,10,0))</f>
        <v/>
      </c>
      <c r="M538" s="149" t="str">
        <f>IF($F538="","",VLOOKUP($F538,'Bảng tổng hợp'!$C$11:$M$20000,11,0))</f>
        <v/>
      </c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</row>
    <row r="539" ht="15.75" customHeight="1">
      <c r="A539" s="15"/>
      <c r="B539" s="15"/>
      <c r="C539" s="16"/>
      <c r="D539" s="15"/>
      <c r="E539" s="15"/>
      <c r="F539" s="15"/>
      <c r="G539" s="143" t="str">
        <f>IF($F539="","",VLOOKUP($F539,'Bảng tổng hợp'!$C$11:$Q$20000,2,0))</f>
        <v/>
      </c>
      <c r="H539" s="144" t="str">
        <f>IF($F539="","",VLOOKUP($F539,'Bảng tổng hợp'!$C$11:$Q$20000,3,0))</f>
        <v/>
      </c>
      <c r="I539" s="19"/>
      <c r="J539" s="146">
        <f>IF(F539="",0,VLOOKUP(F539,'Bảng tổng hợp'!$P$11:$Q$397,2,0))</f>
        <v>0</v>
      </c>
      <c r="K539" s="147">
        <f t="shared" si="2"/>
        <v>0</v>
      </c>
      <c r="L539" s="148" t="str">
        <f>IF($F539="","",VLOOKUP($F539,'Bảng tổng hợp'!$C$11:$M$20000,10,0))</f>
        <v/>
      </c>
      <c r="M539" s="149" t="str">
        <f>IF($F539="","",VLOOKUP($F539,'Bảng tổng hợp'!$C$11:$M$20000,11,0))</f>
        <v/>
      </c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</row>
    <row r="540" ht="15.75" customHeight="1">
      <c r="A540" s="15"/>
      <c r="B540" s="15"/>
      <c r="C540" s="16"/>
      <c r="D540" s="15"/>
      <c r="E540" s="15"/>
      <c r="F540" s="15"/>
      <c r="G540" s="143" t="str">
        <f>IF($F540="","",VLOOKUP($F540,'Bảng tổng hợp'!$C$11:$Q$20000,2,0))</f>
        <v/>
      </c>
      <c r="H540" s="144" t="str">
        <f>IF($F540="","",VLOOKUP($F540,'Bảng tổng hợp'!$C$11:$Q$20000,3,0))</f>
        <v/>
      </c>
      <c r="I540" s="19"/>
      <c r="J540" s="146">
        <f>IF(F540="",0,VLOOKUP(F540,'Bảng tổng hợp'!$P$11:$Q$397,2,0))</f>
        <v>0</v>
      </c>
      <c r="K540" s="147">
        <f t="shared" si="2"/>
        <v>0</v>
      </c>
      <c r="L540" s="148" t="str">
        <f>IF($F540="","",VLOOKUP($F540,'Bảng tổng hợp'!$C$11:$M$20000,10,0))</f>
        <v/>
      </c>
      <c r="M540" s="149" t="str">
        <f>IF($F540="","",VLOOKUP($F540,'Bảng tổng hợp'!$C$11:$M$20000,11,0))</f>
        <v/>
      </c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</row>
    <row r="541" ht="15.75" customHeight="1">
      <c r="A541" s="15"/>
      <c r="B541" s="15"/>
      <c r="C541" s="16"/>
      <c r="D541" s="15"/>
      <c r="E541" s="15"/>
      <c r="F541" s="15"/>
      <c r="G541" s="143" t="str">
        <f>IF($F541="","",VLOOKUP($F541,'Bảng tổng hợp'!$C$11:$Q$20000,2,0))</f>
        <v/>
      </c>
      <c r="H541" s="144" t="str">
        <f>IF($F541="","",VLOOKUP($F541,'Bảng tổng hợp'!$C$11:$Q$20000,3,0))</f>
        <v/>
      </c>
      <c r="I541" s="19"/>
      <c r="J541" s="146">
        <f>IF(F541="",0,VLOOKUP(F541,'Bảng tổng hợp'!$P$11:$Q$397,2,0))</f>
        <v>0</v>
      </c>
      <c r="K541" s="147">
        <f t="shared" si="2"/>
        <v>0</v>
      </c>
      <c r="L541" s="148" t="str">
        <f>IF($F541="","",VLOOKUP($F541,'Bảng tổng hợp'!$C$11:$M$20000,10,0))</f>
        <v/>
      </c>
      <c r="M541" s="149" t="str">
        <f>IF($F541="","",VLOOKUP($F541,'Bảng tổng hợp'!$C$11:$M$20000,11,0))</f>
        <v/>
      </c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</row>
    <row r="542" ht="15.75" customHeight="1">
      <c r="A542" s="15"/>
      <c r="B542" s="15"/>
      <c r="C542" s="16"/>
      <c r="D542" s="15"/>
      <c r="E542" s="15"/>
      <c r="F542" s="15"/>
      <c r="G542" s="143" t="str">
        <f>IF($F542="","",VLOOKUP($F542,'Bảng tổng hợp'!$C$11:$Q$20000,2,0))</f>
        <v/>
      </c>
      <c r="H542" s="144" t="str">
        <f>IF($F542="","",VLOOKUP($F542,'Bảng tổng hợp'!$C$11:$Q$20000,3,0))</f>
        <v/>
      </c>
      <c r="I542" s="19"/>
      <c r="J542" s="146">
        <f>IF(F542="",0,VLOOKUP(F542,'Bảng tổng hợp'!$P$11:$Q$397,2,0))</f>
        <v>0</v>
      </c>
      <c r="K542" s="147">
        <f t="shared" si="2"/>
        <v>0</v>
      </c>
      <c r="L542" s="148" t="str">
        <f>IF($F542="","",VLOOKUP($F542,'Bảng tổng hợp'!$C$11:$M$20000,10,0))</f>
        <v/>
      </c>
      <c r="M542" s="149" t="str">
        <f>IF($F542="","",VLOOKUP($F542,'Bảng tổng hợp'!$C$11:$M$20000,11,0))</f>
        <v/>
      </c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</row>
    <row r="543" ht="15.75" customHeight="1">
      <c r="A543" s="15"/>
      <c r="B543" s="15"/>
      <c r="C543" s="16"/>
      <c r="D543" s="15"/>
      <c r="E543" s="15"/>
      <c r="F543" s="15"/>
      <c r="G543" s="143" t="str">
        <f>IF($F543="","",VLOOKUP($F543,'Bảng tổng hợp'!$C$11:$Q$20000,2,0))</f>
        <v/>
      </c>
      <c r="H543" s="144" t="str">
        <f>IF($F543="","",VLOOKUP($F543,'Bảng tổng hợp'!$C$11:$Q$20000,3,0))</f>
        <v/>
      </c>
      <c r="I543" s="19"/>
      <c r="J543" s="146">
        <f>IF(F543="",0,VLOOKUP(F543,'Bảng tổng hợp'!$P$11:$Q$397,2,0))</f>
        <v>0</v>
      </c>
      <c r="K543" s="147">
        <f t="shared" si="2"/>
        <v>0</v>
      </c>
      <c r="L543" s="148" t="str">
        <f>IF($F543="","",VLOOKUP($F543,'Bảng tổng hợp'!$C$11:$M$20000,10,0))</f>
        <v/>
      </c>
      <c r="M543" s="149" t="str">
        <f>IF($F543="","",VLOOKUP($F543,'Bảng tổng hợp'!$C$11:$M$20000,11,0))</f>
        <v/>
      </c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</row>
    <row r="544" ht="15.75" customHeight="1">
      <c r="A544" s="15"/>
      <c r="B544" s="15"/>
      <c r="C544" s="16"/>
      <c r="D544" s="15"/>
      <c r="E544" s="15"/>
      <c r="F544" s="15"/>
      <c r="G544" s="143" t="str">
        <f>IF($F544="","",VLOOKUP($F544,'Bảng tổng hợp'!$C$11:$Q$20000,2,0))</f>
        <v/>
      </c>
      <c r="H544" s="144" t="str">
        <f>IF($F544="","",VLOOKUP($F544,'Bảng tổng hợp'!$C$11:$Q$20000,3,0))</f>
        <v/>
      </c>
      <c r="I544" s="19"/>
      <c r="J544" s="146">
        <f>IF(F544="",0,VLOOKUP(F544,'Bảng tổng hợp'!$P$11:$Q$397,2,0))</f>
        <v>0</v>
      </c>
      <c r="K544" s="147">
        <f t="shared" si="2"/>
        <v>0</v>
      </c>
      <c r="L544" s="148" t="str">
        <f>IF($F544="","",VLOOKUP($F544,'Bảng tổng hợp'!$C$11:$M$20000,10,0))</f>
        <v/>
      </c>
      <c r="M544" s="149" t="str">
        <f>IF($F544="","",VLOOKUP($F544,'Bảng tổng hợp'!$C$11:$M$20000,11,0))</f>
        <v/>
      </c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</row>
    <row r="545" ht="15.75" customHeight="1">
      <c r="A545" s="15"/>
      <c r="B545" s="15"/>
      <c r="C545" s="16"/>
      <c r="D545" s="15"/>
      <c r="E545" s="15"/>
      <c r="F545" s="15"/>
      <c r="G545" s="143" t="str">
        <f>IF($F545="","",VLOOKUP($F545,'Bảng tổng hợp'!$C$11:$Q$20000,2,0))</f>
        <v/>
      </c>
      <c r="H545" s="144" t="str">
        <f>IF($F545="","",VLOOKUP($F545,'Bảng tổng hợp'!$C$11:$Q$20000,3,0))</f>
        <v/>
      </c>
      <c r="I545" s="19"/>
      <c r="J545" s="146">
        <f>IF(F545="",0,VLOOKUP(F545,'Bảng tổng hợp'!$P$11:$Q$397,2,0))</f>
        <v>0</v>
      </c>
      <c r="K545" s="147">
        <f t="shared" si="2"/>
        <v>0</v>
      </c>
      <c r="L545" s="148" t="str">
        <f>IF($F545="","",VLOOKUP($F545,'Bảng tổng hợp'!$C$11:$M$20000,10,0))</f>
        <v/>
      </c>
      <c r="M545" s="149" t="str">
        <f>IF($F545="","",VLOOKUP($F545,'Bảng tổng hợp'!$C$11:$M$20000,11,0))</f>
        <v/>
      </c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</row>
    <row r="546" ht="15.75" customHeight="1">
      <c r="A546" s="15"/>
      <c r="B546" s="15"/>
      <c r="C546" s="16"/>
      <c r="D546" s="15"/>
      <c r="E546" s="15"/>
      <c r="F546" s="15"/>
      <c r="G546" s="143" t="str">
        <f>IF($F546="","",VLOOKUP($F546,'Bảng tổng hợp'!$C$11:$Q$20000,2,0))</f>
        <v/>
      </c>
      <c r="H546" s="144" t="str">
        <f>IF($F546="","",VLOOKUP($F546,'Bảng tổng hợp'!$C$11:$Q$20000,3,0))</f>
        <v/>
      </c>
      <c r="I546" s="19"/>
      <c r="J546" s="146">
        <f>IF(F546="",0,VLOOKUP(F546,'Bảng tổng hợp'!$P$11:$Q$397,2,0))</f>
        <v>0</v>
      </c>
      <c r="K546" s="147">
        <f t="shared" si="2"/>
        <v>0</v>
      </c>
      <c r="L546" s="148" t="str">
        <f>IF($F546="","",VLOOKUP($F546,'Bảng tổng hợp'!$C$11:$M$20000,10,0))</f>
        <v/>
      </c>
      <c r="M546" s="149" t="str">
        <f>IF($F546="","",VLOOKUP($F546,'Bảng tổng hợp'!$C$11:$M$20000,11,0))</f>
        <v/>
      </c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</row>
    <row r="547" ht="15.75" customHeight="1">
      <c r="A547" s="15"/>
      <c r="B547" s="15"/>
      <c r="C547" s="16"/>
      <c r="D547" s="15"/>
      <c r="E547" s="15"/>
      <c r="F547" s="15"/>
      <c r="G547" s="143" t="str">
        <f>IF($F547="","",VLOOKUP($F547,'Bảng tổng hợp'!$C$11:$Q$20000,2,0))</f>
        <v/>
      </c>
      <c r="H547" s="144" t="str">
        <f>IF($F547="","",VLOOKUP($F547,'Bảng tổng hợp'!$C$11:$Q$20000,3,0))</f>
        <v/>
      </c>
      <c r="I547" s="19"/>
      <c r="J547" s="146">
        <f>IF(F547="",0,VLOOKUP(F547,'Bảng tổng hợp'!$P$11:$Q$397,2,0))</f>
        <v>0</v>
      </c>
      <c r="K547" s="147">
        <f t="shared" si="2"/>
        <v>0</v>
      </c>
      <c r="L547" s="148" t="str">
        <f>IF($F547="","",VLOOKUP($F547,'Bảng tổng hợp'!$C$11:$M$20000,10,0))</f>
        <v/>
      </c>
      <c r="M547" s="149" t="str">
        <f>IF($F547="","",VLOOKUP($F547,'Bảng tổng hợp'!$C$11:$M$20000,11,0))</f>
        <v/>
      </c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</row>
    <row r="548" ht="15.75" customHeight="1">
      <c r="A548" s="15"/>
      <c r="B548" s="15"/>
      <c r="C548" s="16"/>
      <c r="D548" s="15"/>
      <c r="E548" s="15"/>
      <c r="F548" s="15"/>
      <c r="G548" s="143" t="str">
        <f>IF($F548="","",VLOOKUP($F548,'Bảng tổng hợp'!$C$11:$Q$20000,2,0))</f>
        <v/>
      </c>
      <c r="H548" s="144" t="str">
        <f>IF($F548="","",VLOOKUP($F548,'Bảng tổng hợp'!$C$11:$Q$20000,3,0))</f>
        <v/>
      </c>
      <c r="I548" s="19"/>
      <c r="J548" s="146">
        <f>IF(F548="",0,VLOOKUP(F548,'Bảng tổng hợp'!$P$11:$Q$397,2,0))</f>
        <v>0</v>
      </c>
      <c r="K548" s="147">
        <f t="shared" si="2"/>
        <v>0</v>
      </c>
      <c r="L548" s="148" t="str">
        <f>IF($F548="","",VLOOKUP($F548,'Bảng tổng hợp'!$C$11:$M$20000,10,0))</f>
        <v/>
      </c>
      <c r="M548" s="149" t="str">
        <f>IF($F548="","",VLOOKUP($F548,'Bảng tổng hợp'!$C$11:$M$20000,11,0))</f>
        <v/>
      </c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</row>
    <row r="549" ht="15.75" customHeight="1">
      <c r="A549" s="15"/>
      <c r="B549" s="15"/>
      <c r="C549" s="16"/>
      <c r="D549" s="15"/>
      <c r="E549" s="15"/>
      <c r="F549" s="15"/>
      <c r="G549" s="143" t="str">
        <f>IF($F549="","",VLOOKUP($F549,'Bảng tổng hợp'!$C$11:$Q$20000,2,0))</f>
        <v/>
      </c>
      <c r="H549" s="144" t="str">
        <f>IF($F549="","",VLOOKUP($F549,'Bảng tổng hợp'!$C$11:$Q$20000,3,0))</f>
        <v/>
      </c>
      <c r="I549" s="19"/>
      <c r="J549" s="146">
        <f>IF(F549="",0,VLOOKUP(F549,'Bảng tổng hợp'!$P$11:$Q$397,2,0))</f>
        <v>0</v>
      </c>
      <c r="K549" s="147">
        <f t="shared" si="2"/>
        <v>0</v>
      </c>
      <c r="L549" s="148" t="str">
        <f>IF($F549="","",VLOOKUP($F549,'Bảng tổng hợp'!$C$11:$M$20000,10,0))</f>
        <v/>
      </c>
      <c r="M549" s="149" t="str">
        <f>IF($F549="","",VLOOKUP($F549,'Bảng tổng hợp'!$C$11:$M$20000,11,0))</f>
        <v/>
      </c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</row>
    <row r="550" ht="15.75" customHeight="1">
      <c r="A550" s="15"/>
      <c r="B550" s="15"/>
      <c r="C550" s="16"/>
      <c r="D550" s="15"/>
      <c r="E550" s="15"/>
      <c r="F550" s="15"/>
      <c r="G550" s="143" t="str">
        <f>IF($F550="","",VLOOKUP($F550,'Bảng tổng hợp'!$C$11:$Q$20000,2,0))</f>
        <v/>
      </c>
      <c r="H550" s="144" t="str">
        <f>IF($F550="","",VLOOKUP($F550,'Bảng tổng hợp'!$C$11:$Q$20000,3,0))</f>
        <v/>
      </c>
      <c r="I550" s="19"/>
      <c r="J550" s="146">
        <f>IF(F550="",0,VLOOKUP(F550,'Bảng tổng hợp'!$P$11:$Q$397,2,0))</f>
        <v>0</v>
      </c>
      <c r="K550" s="147">
        <f t="shared" si="2"/>
        <v>0</v>
      </c>
      <c r="L550" s="148" t="str">
        <f>IF($F550="","",VLOOKUP($F550,'Bảng tổng hợp'!$C$11:$M$20000,10,0))</f>
        <v/>
      </c>
      <c r="M550" s="149" t="str">
        <f>IF($F550="","",VLOOKUP($F550,'Bảng tổng hợp'!$C$11:$M$20000,11,0))</f>
        <v/>
      </c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</row>
    <row r="551" ht="15.75" customHeight="1">
      <c r="A551" s="15"/>
      <c r="B551" s="15"/>
      <c r="C551" s="16"/>
      <c r="D551" s="15"/>
      <c r="E551" s="15"/>
      <c r="F551" s="15"/>
      <c r="G551" s="143" t="str">
        <f>IF($F551="","",VLOOKUP($F551,'Bảng tổng hợp'!$C$11:$Q$20000,2,0))</f>
        <v/>
      </c>
      <c r="H551" s="144" t="str">
        <f>IF($F551="","",VLOOKUP($F551,'Bảng tổng hợp'!$C$11:$Q$20000,3,0))</f>
        <v/>
      </c>
      <c r="I551" s="19"/>
      <c r="J551" s="146">
        <f>IF(F551="",0,VLOOKUP(F551,'Bảng tổng hợp'!$P$11:$Q$397,2,0))</f>
        <v>0</v>
      </c>
      <c r="K551" s="147">
        <f t="shared" si="2"/>
        <v>0</v>
      </c>
      <c r="L551" s="148" t="str">
        <f>IF($F551="","",VLOOKUP($F551,'Bảng tổng hợp'!$C$11:$M$20000,10,0))</f>
        <v/>
      </c>
      <c r="M551" s="149" t="str">
        <f>IF($F551="","",VLOOKUP($F551,'Bảng tổng hợp'!$C$11:$M$20000,11,0))</f>
        <v/>
      </c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</row>
    <row r="552" ht="15.75" customHeight="1">
      <c r="A552" s="15"/>
      <c r="B552" s="15"/>
      <c r="C552" s="16"/>
      <c r="D552" s="15"/>
      <c r="E552" s="15"/>
      <c r="F552" s="15"/>
      <c r="G552" s="143" t="str">
        <f>IF($F552="","",VLOOKUP($F552,'Bảng tổng hợp'!$C$11:$Q$20000,2,0))</f>
        <v/>
      </c>
      <c r="H552" s="144" t="str">
        <f>IF($F552="","",VLOOKUP($F552,'Bảng tổng hợp'!$C$11:$Q$20000,3,0))</f>
        <v/>
      </c>
      <c r="I552" s="19"/>
      <c r="J552" s="146">
        <f>IF(F552="",0,VLOOKUP(F552,'Bảng tổng hợp'!$P$11:$Q$397,2,0))</f>
        <v>0</v>
      </c>
      <c r="K552" s="147">
        <f t="shared" si="2"/>
        <v>0</v>
      </c>
      <c r="L552" s="148" t="str">
        <f>IF($F552="","",VLOOKUP($F552,'Bảng tổng hợp'!$C$11:$M$20000,10,0))</f>
        <v/>
      </c>
      <c r="M552" s="149" t="str">
        <f>IF($F552="","",VLOOKUP($F552,'Bảng tổng hợp'!$C$11:$M$20000,11,0))</f>
        <v/>
      </c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</row>
    <row r="553" ht="15.75" customHeight="1">
      <c r="A553" s="15"/>
      <c r="B553" s="15"/>
      <c r="C553" s="16"/>
      <c r="D553" s="15"/>
      <c r="E553" s="15"/>
      <c r="F553" s="15"/>
      <c r="G553" s="143" t="str">
        <f>IF($F553="","",VLOOKUP($F553,'Bảng tổng hợp'!$C$11:$Q$20000,2,0))</f>
        <v/>
      </c>
      <c r="H553" s="144" t="str">
        <f>IF($F553="","",VLOOKUP($F553,'Bảng tổng hợp'!$C$11:$Q$20000,3,0))</f>
        <v/>
      </c>
      <c r="I553" s="19"/>
      <c r="J553" s="146">
        <f>IF(F553="",0,VLOOKUP(F553,'Bảng tổng hợp'!$P$11:$Q$397,2,0))</f>
        <v>0</v>
      </c>
      <c r="K553" s="147">
        <f t="shared" si="2"/>
        <v>0</v>
      </c>
      <c r="L553" s="148" t="str">
        <f>IF($F553="","",VLOOKUP($F553,'Bảng tổng hợp'!$C$11:$M$20000,10,0))</f>
        <v/>
      </c>
      <c r="M553" s="149" t="str">
        <f>IF($F553="","",VLOOKUP($F553,'Bảng tổng hợp'!$C$11:$M$20000,11,0))</f>
        <v/>
      </c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</row>
    <row r="554" ht="15.75" customHeight="1">
      <c r="A554" s="15"/>
      <c r="B554" s="15"/>
      <c r="C554" s="16"/>
      <c r="D554" s="15"/>
      <c r="E554" s="15"/>
      <c r="F554" s="15"/>
      <c r="G554" s="143" t="str">
        <f>IF($F554="","",VLOOKUP($F554,'Bảng tổng hợp'!$C$11:$Q$20000,2,0))</f>
        <v/>
      </c>
      <c r="H554" s="144" t="str">
        <f>IF($F554="","",VLOOKUP($F554,'Bảng tổng hợp'!$C$11:$Q$20000,3,0))</f>
        <v/>
      </c>
      <c r="I554" s="19"/>
      <c r="J554" s="146">
        <f>IF(F554="",0,VLOOKUP(F554,'Bảng tổng hợp'!$P$11:$Q$397,2,0))</f>
        <v>0</v>
      </c>
      <c r="K554" s="147">
        <f t="shared" si="2"/>
        <v>0</v>
      </c>
      <c r="L554" s="148" t="str">
        <f>IF($F554="","",VLOOKUP($F554,'Bảng tổng hợp'!$C$11:$M$20000,10,0))</f>
        <v/>
      </c>
      <c r="M554" s="149" t="str">
        <f>IF($F554="","",VLOOKUP($F554,'Bảng tổng hợp'!$C$11:$M$20000,11,0))</f>
        <v/>
      </c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</row>
    <row r="555" ht="15.75" customHeight="1">
      <c r="A555" s="15"/>
      <c r="B555" s="15"/>
      <c r="C555" s="16"/>
      <c r="D555" s="15"/>
      <c r="E555" s="15"/>
      <c r="F555" s="15"/>
      <c r="G555" s="143" t="str">
        <f>IF($F555="","",VLOOKUP($F555,'Bảng tổng hợp'!$C$11:$Q$20000,2,0))</f>
        <v/>
      </c>
      <c r="H555" s="144" t="str">
        <f>IF($F555="","",VLOOKUP($F555,'Bảng tổng hợp'!$C$11:$Q$20000,3,0))</f>
        <v/>
      </c>
      <c r="I555" s="19"/>
      <c r="J555" s="146">
        <f>IF(F555="",0,VLOOKUP(F555,'Bảng tổng hợp'!$P$11:$Q$397,2,0))</f>
        <v>0</v>
      </c>
      <c r="K555" s="147">
        <f t="shared" si="2"/>
        <v>0</v>
      </c>
      <c r="L555" s="148" t="str">
        <f>IF($F555="","",VLOOKUP($F555,'Bảng tổng hợp'!$C$11:$M$20000,10,0))</f>
        <v/>
      </c>
      <c r="M555" s="149" t="str">
        <f>IF($F555="","",VLOOKUP($F555,'Bảng tổng hợp'!$C$11:$M$20000,11,0))</f>
        <v/>
      </c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</row>
    <row r="556" ht="15.75" customHeight="1">
      <c r="A556" s="15"/>
      <c r="B556" s="15"/>
      <c r="C556" s="16"/>
      <c r="D556" s="15"/>
      <c r="E556" s="15"/>
      <c r="F556" s="15"/>
      <c r="G556" s="143" t="str">
        <f>IF($F556="","",VLOOKUP($F556,'Bảng tổng hợp'!$C$11:$Q$20000,2,0))</f>
        <v/>
      </c>
      <c r="H556" s="144" t="str">
        <f>IF($F556="","",VLOOKUP($F556,'Bảng tổng hợp'!$C$11:$Q$20000,3,0))</f>
        <v/>
      </c>
      <c r="I556" s="19"/>
      <c r="J556" s="146">
        <f>IF(F556="",0,VLOOKUP(F556,'Bảng tổng hợp'!$P$11:$Q$397,2,0))</f>
        <v>0</v>
      </c>
      <c r="K556" s="147">
        <f t="shared" si="2"/>
        <v>0</v>
      </c>
      <c r="L556" s="148" t="str">
        <f>IF($F556="","",VLOOKUP($F556,'Bảng tổng hợp'!$C$11:$M$20000,10,0))</f>
        <v/>
      </c>
      <c r="M556" s="149" t="str">
        <f>IF($F556="","",VLOOKUP($F556,'Bảng tổng hợp'!$C$11:$M$20000,11,0))</f>
        <v/>
      </c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</row>
    <row r="557" ht="15.75" customHeight="1">
      <c r="A557" s="15"/>
      <c r="B557" s="15"/>
      <c r="C557" s="16"/>
      <c r="D557" s="15"/>
      <c r="E557" s="15"/>
      <c r="F557" s="15"/>
      <c r="G557" s="143" t="str">
        <f>IF($F557="","",VLOOKUP($F557,'Bảng tổng hợp'!$C$11:$Q$20000,2,0))</f>
        <v/>
      </c>
      <c r="H557" s="144" t="str">
        <f>IF($F557="","",VLOOKUP($F557,'Bảng tổng hợp'!$C$11:$Q$20000,3,0))</f>
        <v/>
      </c>
      <c r="I557" s="19"/>
      <c r="J557" s="146">
        <f>IF(F557="",0,VLOOKUP(F557,'Bảng tổng hợp'!$P$11:$Q$397,2,0))</f>
        <v>0</v>
      </c>
      <c r="K557" s="147">
        <f t="shared" si="2"/>
        <v>0</v>
      </c>
      <c r="L557" s="148" t="str">
        <f>IF($F557="","",VLOOKUP($F557,'Bảng tổng hợp'!$C$11:$M$20000,10,0))</f>
        <v/>
      </c>
      <c r="M557" s="149" t="str">
        <f>IF($F557="","",VLOOKUP($F557,'Bảng tổng hợp'!$C$11:$M$20000,11,0))</f>
        <v/>
      </c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</row>
    <row r="558" ht="15.75" customHeight="1">
      <c r="A558" s="15"/>
      <c r="B558" s="15"/>
      <c r="C558" s="16"/>
      <c r="D558" s="15"/>
      <c r="E558" s="15"/>
      <c r="F558" s="15"/>
      <c r="G558" s="143" t="str">
        <f>IF($F558="","",VLOOKUP($F558,'Bảng tổng hợp'!$C$11:$Q$20000,2,0))</f>
        <v/>
      </c>
      <c r="H558" s="144" t="str">
        <f>IF($F558="","",VLOOKUP($F558,'Bảng tổng hợp'!$C$11:$Q$20000,3,0))</f>
        <v/>
      </c>
      <c r="I558" s="19"/>
      <c r="J558" s="146">
        <f>IF(F558="",0,VLOOKUP(F558,'Bảng tổng hợp'!$P$11:$Q$397,2,0))</f>
        <v>0</v>
      </c>
      <c r="K558" s="147">
        <f t="shared" si="2"/>
        <v>0</v>
      </c>
      <c r="L558" s="148" t="str">
        <f>IF($F558="","",VLOOKUP($F558,'Bảng tổng hợp'!$C$11:$M$20000,10,0))</f>
        <v/>
      </c>
      <c r="M558" s="149" t="str">
        <f>IF($F558="","",VLOOKUP($F558,'Bảng tổng hợp'!$C$11:$M$20000,11,0))</f>
        <v/>
      </c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</row>
    <row r="559" ht="15.75" customHeight="1">
      <c r="A559" s="15"/>
      <c r="B559" s="15"/>
      <c r="C559" s="16"/>
      <c r="D559" s="15"/>
      <c r="E559" s="15"/>
      <c r="F559" s="15"/>
      <c r="G559" s="143" t="str">
        <f>IF($F559="","",VLOOKUP($F559,'Bảng tổng hợp'!$C$11:$Q$20000,2,0))</f>
        <v/>
      </c>
      <c r="H559" s="144" t="str">
        <f>IF($F559="","",VLOOKUP($F559,'Bảng tổng hợp'!$C$11:$Q$20000,3,0))</f>
        <v/>
      </c>
      <c r="I559" s="19"/>
      <c r="J559" s="146">
        <f>IF(F559="",0,VLOOKUP(F559,'Bảng tổng hợp'!$P$11:$Q$397,2,0))</f>
        <v>0</v>
      </c>
      <c r="K559" s="147">
        <f t="shared" si="2"/>
        <v>0</v>
      </c>
      <c r="L559" s="148" t="str">
        <f>IF($F559="","",VLOOKUP($F559,'Bảng tổng hợp'!$C$11:$M$20000,10,0))</f>
        <v/>
      </c>
      <c r="M559" s="149" t="str">
        <f>IF($F559="","",VLOOKUP($F559,'Bảng tổng hợp'!$C$11:$M$20000,11,0))</f>
        <v/>
      </c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</row>
    <row r="560" ht="15.75" customHeight="1">
      <c r="A560" s="15"/>
      <c r="B560" s="15"/>
      <c r="C560" s="16"/>
      <c r="D560" s="15"/>
      <c r="E560" s="15"/>
      <c r="F560" s="15"/>
      <c r="G560" s="143" t="str">
        <f>IF($F560="","",VLOOKUP($F560,'Bảng tổng hợp'!$C$11:$Q$20000,2,0))</f>
        <v/>
      </c>
      <c r="H560" s="144" t="str">
        <f>IF($F560="","",VLOOKUP($F560,'Bảng tổng hợp'!$C$11:$Q$20000,3,0))</f>
        <v/>
      </c>
      <c r="I560" s="19"/>
      <c r="J560" s="146">
        <f>IF(F560="",0,VLOOKUP(F560,'Bảng tổng hợp'!$P$11:$Q$397,2,0))</f>
        <v>0</v>
      </c>
      <c r="K560" s="147">
        <f t="shared" si="2"/>
        <v>0</v>
      </c>
      <c r="L560" s="148" t="str">
        <f>IF($F560="","",VLOOKUP($F560,'Bảng tổng hợp'!$C$11:$M$20000,10,0))</f>
        <v/>
      </c>
      <c r="M560" s="149" t="str">
        <f>IF($F560="","",VLOOKUP($F560,'Bảng tổng hợp'!$C$11:$M$20000,11,0))</f>
        <v/>
      </c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</row>
    <row r="561" ht="15.75" customHeight="1">
      <c r="A561" s="15"/>
      <c r="B561" s="15"/>
      <c r="C561" s="16"/>
      <c r="D561" s="15"/>
      <c r="E561" s="15"/>
      <c r="F561" s="15"/>
      <c r="G561" s="143" t="str">
        <f>IF($F561="","",VLOOKUP($F561,'Bảng tổng hợp'!$C$11:$Q$20000,2,0))</f>
        <v/>
      </c>
      <c r="H561" s="144" t="str">
        <f>IF($F561="","",VLOOKUP($F561,'Bảng tổng hợp'!$C$11:$Q$20000,3,0))</f>
        <v/>
      </c>
      <c r="I561" s="19"/>
      <c r="J561" s="146">
        <f>IF(F561="",0,VLOOKUP(F561,'Bảng tổng hợp'!$P$11:$Q$397,2,0))</f>
        <v>0</v>
      </c>
      <c r="K561" s="147">
        <f t="shared" si="2"/>
        <v>0</v>
      </c>
      <c r="L561" s="148" t="str">
        <f>IF($F561="","",VLOOKUP($F561,'Bảng tổng hợp'!$C$11:$M$20000,10,0))</f>
        <v/>
      </c>
      <c r="M561" s="149" t="str">
        <f>IF($F561="","",VLOOKUP($F561,'Bảng tổng hợp'!$C$11:$M$20000,11,0))</f>
        <v/>
      </c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</row>
    <row r="562" ht="15.75" customHeight="1">
      <c r="A562" s="15"/>
      <c r="B562" s="15"/>
      <c r="C562" s="16"/>
      <c r="D562" s="15"/>
      <c r="E562" s="15"/>
      <c r="F562" s="15"/>
      <c r="G562" s="143" t="str">
        <f>IF($F562="","",VLOOKUP($F562,'Bảng tổng hợp'!$C$11:$Q$20000,2,0))</f>
        <v/>
      </c>
      <c r="H562" s="144" t="str">
        <f>IF($F562="","",VLOOKUP($F562,'Bảng tổng hợp'!$C$11:$Q$20000,3,0))</f>
        <v/>
      </c>
      <c r="I562" s="19"/>
      <c r="J562" s="146">
        <f>IF(F562="",0,VLOOKUP(F562,'Bảng tổng hợp'!$P$11:$Q$397,2,0))</f>
        <v>0</v>
      </c>
      <c r="K562" s="147">
        <f t="shared" si="2"/>
        <v>0</v>
      </c>
      <c r="L562" s="148" t="str">
        <f>IF($F562="","",VLOOKUP($F562,'Bảng tổng hợp'!$C$11:$M$20000,10,0))</f>
        <v/>
      </c>
      <c r="M562" s="149" t="str">
        <f>IF($F562="","",VLOOKUP($F562,'Bảng tổng hợp'!$C$11:$M$20000,11,0))</f>
        <v/>
      </c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</row>
    <row r="563" ht="15.75" customHeight="1">
      <c r="A563" s="15"/>
      <c r="B563" s="15"/>
      <c r="C563" s="16"/>
      <c r="D563" s="15"/>
      <c r="E563" s="15"/>
      <c r="F563" s="15"/>
      <c r="G563" s="143" t="str">
        <f>IF($F563="","",VLOOKUP($F563,'Bảng tổng hợp'!$C$11:$Q$20000,2,0))</f>
        <v/>
      </c>
      <c r="H563" s="144" t="str">
        <f>IF($F563="","",VLOOKUP($F563,'Bảng tổng hợp'!$C$11:$Q$20000,3,0))</f>
        <v/>
      </c>
      <c r="I563" s="19"/>
      <c r="J563" s="146">
        <f>IF(F563="",0,VLOOKUP(F563,'Bảng tổng hợp'!$P$11:$Q$397,2,0))</f>
        <v>0</v>
      </c>
      <c r="K563" s="147">
        <f t="shared" si="2"/>
        <v>0</v>
      </c>
      <c r="L563" s="148" t="str">
        <f>IF($F563="","",VLOOKUP($F563,'Bảng tổng hợp'!$C$11:$M$20000,10,0))</f>
        <v/>
      </c>
      <c r="M563" s="149" t="str">
        <f>IF($F563="","",VLOOKUP($F563,'Bảng tổng hợp'!$C$11:$M$20000,11,0))</f>
        <v/>
      </c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</row>
    <row r="564" ht="15.75" customHeight="1">
      <c r="A564" s="15"/>
      <c r="B564" s="15"/>
      <c r="C564" s="16"/>
      <c r="D564" s="15"/>
      <c r="E564" s="15"/>
      <c r="F564" s="15"/>
      <c r="G564" s="143" t="str">
        <f>IF($F564="","",VLOOKUP($F564,'Bảng tổng hợp'!$C$11:$Q$20000,2,0))</f>
        <v/>
      </c>
      <c r="H564" s="144" t="str">
        <f>IF($F564="","",VLOOKUP($F564,'Bảng tổng hợp'!$C$11:$Q$20000,3,0))</f>
        <v/>
      </c>
      <c r="I564" s="19"/>
      <c r="J564" s="146">
        <f>IF(F564="",0,VLOOKUP(F564,'Bảng tổng hợp'!$P$11:$Q$397,2,0))</f>
        <v>0</v>
      </c>
      <c r="K564" s="147">
        <f t="shared" si="2"/>
        <v>0</v>
      </c>
      <c r="L564" s="148" t="str">
        <f>IF($F564="","",VLOOKUP($F564,'Bảng tổng hợp'!$C$11:$M$20000,10,0))</f>
        <v/>
      </c>
      <c r="M564" s="149" t="str">
        <f>IF($F564="","",VLOOKUP($F564,'Bảng tổng hợp'!$C$11:$M$20000,11,0))</f>
        <v/>
      </c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</row>
    <row r="565" ht="15.75" customHeight="1">
      <c r="A565" s="15"/>
      <c r="B565" s="15"/>
      <c r="C565" s="16"/>
      <c r="D565" s="15"/>
      <c r="E565" s="15"/>
      <c r="F565" s="15"/>
      <c r="G565" s="143" t="str">
        <f>IF($F565="","",VLOOKUP($F565,'Bảng tổng hợp'!$C$11:$Q$20000,2,0))</f>
        <v/>
      </c>
      <c r="H565" s="144" t="str">
        <f>IF($F565="","",VLOOKUP($F565,'Bảng tổng hợp'!$C$11:$Q$20000,3,0))</f>
        <v/>
      </c>
      <c r="I565" s="19"/>
      <c r="J565" s="146">
        <f>IF(F565="",0,VLOOKUP(F565,'Bảng tổng hợp'!$P$11:$Q$397,2,0))</f>
        <v>0</v>
      </c>
      <c r="K565" s="147">
        <f t="shared" si="2"/>
        <v>0</v>
      </c>
      <c r="L565" s="148" t="str">
        <f>IF($F565="","",VLOOKUP($F565,'Bảng tổng hợp'!$C$11:$M$20000,10,0))</f>
        <v/>
      </c>
      <c r="M565" s="149" t="str">
        <f>IF($F565="","",VLOOKUP($F565,'Bảng tổng hợp'!$C$11:$M$20000,11,0))</f>
        <v/>
      </c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</row>
    <row r="566" ht="15.75" customHeight="1">
      <c r="A566" s="15"/>
      <c r="B566" s="15"/>
      <c r="C566" s="16"/>
      <c r="D566" s="15"/>
      <c r="E566" s="15"/>
      <c r="F566" s="15"/>
      <c r="G566" s="143" t="str">
        <f>IF($F566="","",VLOOKUP($F566,'Bảng tổng hợp'!$C$11:$Q$20000,2,0))</f>
        <v/>
      </c>
      <c r="H566" s="144" t="str">
        <f>IF($F566="","",VLOOKUP($F566,'Bảng tổng hợp'!$C$11:$Q$20000,3,0))</f>
        <v/>
      </c>
      <c r="I566" s="19"/>
      <c r="J566" s="146">
        <f>IF(F566="",0,VLOOKUP(F566,'Bảng tổng hợp'!$P$11:$Q$397,2,0))</f>
        <v>0</v>
      </c>
      <c r="K566" s="147">
        <f t="shared" si="2"/>
        <v>0</v>
      </c>
      <c r="L566" s="148" t="str">
        <f>IF($F566="","",VLOOKUP($F566,'Bảng tổng hợp'!$C$11:$M$20000,10,0))</f>
        <v/>
      </c>
      <c r="M566" s="149" t="str">
        <f>IF($F566="","",VLOOKUP($F566,'Bảng tổng hợp'!$C$11:$M$20000,11,0))</f>
        <v/>
      </c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</row>
    <row r="567" ht="15.75" customHeight="1">
      <c r="A567" s="15"/>
      <c r="B567" s="15"/>
      <c r="C567" s="16"/>
      <c r="D567" s="15"/>
      <c r="E567" s="15"/>
      <c r="F567" s="15"/>
      <c r="G567" s="143" t="str">
        <f>IF($F567="","",VLOOKUP($F567,'Bảng tổng hợp'!$C$11:$Q$20000,2,0))</f>
        <v/>
      </c>
      <c r="H567" s="144" t="str">
        <f>IF($F567="","",VLOOKUP($F567,'Bảng tổng hợp'!$C$11:$Q$20000,3,0))</f>
        <v/>
      </c>
      <c r="I567" s="19"/>
      <c r="J567" s="146">
        <f>IF(F567="",0,VLOOKUP(F567,'Bảng tổng hợp'!$P$11:$Q$397,2,0))</f>
        <v>0</v>
      </c>
      <c r="K567" s="147">
        <f t="shared" si="2"/>
        <v>0</v>
      </c>
      <c r="L567" s="148" t="str">
        <f>IF($F567="","",VLOOKUP($F567,'Bảng tổng hợp'!$C$11:$M$20000,10,0))</f>
        <v/>
      </c>
      <c r="M567" s="149" t="str">
        <f>IF($F567="","",VLOOKUP($F567,'Bảng tổng hợp'!$C$11:$M$20000,11,0))</f>
        <v/>
      </c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</row>
    <row r="568" ht="15.75" customHeight="1">
      <c r="A568" s="15"/>
      <c r="B568" s="15"/>
      <c r="C568" s="16"/>
      <c r="D568" s="15"/>
      <c r="E568" s="15"/>
      <c r="F568" s="15"/>
      <c r="G568" s="143" t="str">
        <f>IF($F568="","",VLOOKUP($F568,'Bảng tổng hợp'!$C$11:$Q$20000,2,0))</f>
        <v/>
      </c>
      <c r="H568" s="144" t="str">
        <f>IF($F568="","",VLOOKUP($F568,'Bảng tổng hợp'!$C$11:$Q$20000,3,0))</f>
        <v/>
      </c>
      <c r="I568" s="19"/>
      <c r="J568" s="146">
        <f>IF(F568="",0,VLOOKUP(F568,'Bảng tổng hợp'!$P$11:$Q$397,2,0))</f>
        <v>0</v>
      </c>
      <c r="K568" s="147">
        <f t="shared" si="2"/>
        <v>0</v>
      </c>
      <c r="L568" s="148" t="str">
        <f>IF($F568="","",VLOOKUP($F568,'Bảng tổng hợp'!$C$11:$M$20000,10,0))</f>
        <v/>
      </c>
      <c r="M568" s="149" t="str">
        <f>IF($F568="","",VLOOKUP($F568,'Bảng tổng hợp'!$C$11:$M$20000,11,0))</f>
        <v/>
      </c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</row>
    <row r="569" ht="15.75" customHeight="1">
      <c r="A569" s="15"/>
      <c r="B569" s="15"/>
      <c r="C569" s="16"/>
      <c r="D569" s="15"/>
      <c r="E569" s="15"/>
      <c r="F569" s="15"/>
      <c r="G569" s="143" t="str">
        <f>IF($F569="","",VLOOKUP($F569,'Bảng tổng hợp'!$C$11:$Q$20000,2,0))</f>
        <v/>
      </c>
      <c r="H569" s="144" t="str">
        <f>IF($F569="","",VLOOKUP($F569,'Bảng tổng hợp'!$C$11:$Q$20000,3,0))</f>
        <v/>
      </c>
      <c r="I569" s="19"/>
      <c r="J569" s="146">
        <f>IF(F569="",0,VLOOKUP(F569,'Bảng tổng hợp'!$P$11:$Q$397,2,0))</f>
        <v>0</v>
      </c>
      <c r="K569" s="147">
        <f t="shared" si="2"/>
        <v>0</v>
      </c>
      <c r="L569" s="148" t="str">
        <f>IF($F569="","",VLOOKUP($F569,'Bảng tổng hợp'!$C$11:$M$20000,10,0))</f>
        <v/>
      </c>
      <c r="M569" s="149" t="str">
        <f>IF($F569="","",VLOOKUP($F569,'Bảng tổng hợp'!$C$11:$M$20000,11,0))</f>
        <v/>
      </c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</row>
    <row r="570" ht="15.75" customHeight="1">
      <c r="A570" s="15"/>
      <c r="B570" s="15"/>
      <c r="C570" s="16"/>
      <c r="D570" s="15"/>
      <c r="E570" s="15"/>
      <c r="F570" s="15"/>
      <c r="G570" s="143" t="str">
        <f>IF($F570="","",VLOOKUP($F570,'Bảng tổng hợp'!$C$11:$Q$20000,2,0))</f>
        <v/>
      </c>
      <c r="H570" s="144" t="str">
        <f>IF($F570="","",VLOOKUP($F570,'Bảng tổng hợp'!$C$11:$Q$20000,3,0))</f>
        <v/>
      </c>
      <c r="I570" s="19"/>
      <c r="J570" s="146">
        <f>IF(F570="",0,VLOOKUP(F570,'Bảng tổng hợp'!$P$11:$Q$397,2,0))</f>
        <v>0</v>
      </c>
      <c r="K570" s="147">
        <f t="shared" si="2"/>
        <v>0</v>
      </c>
      <c r="L570" s="148" t="str">
        <f>IF($F570="","",VLOOKUP($F570,'Bảng tổng hợp'!$C$11:$M$20000,10,0))</f>
        <v/>
      </c>
      <c r="M570" s="149" t="str">
        <f>IF($F570="","",VLOOKUP($F570,'Bảng tổng hợp'!$C$11:$M$20000,11,0))</f>
        <v/>
      </c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</row>
    <row r="571" ht="15.75" customHeight="1">
      <c r="A571" s="15"/>
      <c r="B571" s="15"/>
      <c r="C571" s="16"/>
      <c r="D571" s="15"/>
      <c r="E571" s="15"/>
      <c r="F571" s="15"/>
      <c r="G571" s="143" t="str">
        <f>IF($F571="","",VLOOKUP($F571,'Bảng tổng hợp'!$C$11:$Q$20000,2,0))</f>
        <v/>
      </c>
      <c r="H571" s="144" t="str">
        <f>IF($F571="","",VLOOKUP($F571,'Bảng tổng hợp'!$C$11:$Q$20000,3,0))</f>
        <v/>
      </c>
      <c r="I571" s="19"/>
      <c r="J571" s="146">
        <f>IF(F571="",0,VLOOKUP(F571,'Bảng tổng hợp'!$P$11:$Q$397,2,0))</f>
        <v>0</v>
      </c>
      <c r="K571" s="147">
        <f t="shared" si="2"/>
        <v>0</v>
      </c>
      <c r="L571" s="148" t="str">
        <f>IF($F571="","",VLOOKUP($F571,'Bảng tổng hợp'!$C$11:$M$20000,10,0))</f>
        <v/>
      </c>
      <c r="M571" s="149" t="str">
        <f>IF($F571="","",VLOOKUP($F571,'Bảng tổng hợp'!$C$11:$M$20000,11,0))</f>
        <v/>
      </c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</row>
    <row r="572" ht="15.75" customHeight="1">
      <c r="A572" s="15"/>
      <c r="B572" s="15"/>
      <c r="C572" s="16"/>
      <c r="D572" s="15"/>
      <c r="E572" s="15"/>
      <c r="F572" s="15"/>
      <c r="G572" s="143" t="str">
        <f>IF($F572="","",VLOOKUP($F572,'Bảng tổng hợp'!$C$11:$Q$20000,2,0))</f>
        <v/>
      </c>
      <c r="H572" s="144" t="str">
        <f>IF($F572="","",VLOOKUP($F572,'Bảng tổng hợp'!$C$11:$Q$20000,3,0))</f>
        <v/>
      </c>
      <c r="I572" s="19"/>
      <c r="J572" s="146">
        <f>IF(F572="",0,VLOOKUP(F572,'Bảng tổng hợp'!$P$11:$Q$397,2,0))</f>
        <v>0</v>
      </c>
      <c r="K572" s="147">
        <f t="shared" si="2"/>
        <v>0</v>
      </c>
      <c r="L572" s="148" t="str">
        <f>IF($F572="","",VLOOKUP($F572,'Bảng tổng hợp'!$C$11:$M$20000,10,0))</f>
        <v/>
      </c>
      <c r="M572" s="149" t="str">
        <f>IF($F572="","",VLOOKUP($F572,'Bảng tổng hợp'!$C$11:$M$20000,11,0))</f>
        <v/>
      </c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</row>
    <row r="573" ht="15.75" customHeight="1">
      <c r="A573" s="15"/>
      <c r="B573" s="15"/>
      <c r="C573" s="16"/>
      <c r="D573" s="15"/>
      <c r="E573" s="15"/>
      <c r="F573" s="15"/>
      <c r="G573" s="143" t="str">
        <f>IF($F573="","",VLOOKUP($F573,'Bảng tổng hợp'!$C$11:$Q$20000,2,0))</f>
        <v/>
      </c>
      <c r="H573" s="144" t="str">
        <f>IF($F573="","",VLOOKUP($F573,'Bảng tổng hợp'!$C$11:$Q$20000,3,0))</f>
        <v/>
      </c>
      <c r="I573" s="19"/>
      <c r="J573" s="146">
        <f>IF(F573="",0,VLOOKUP(F573,'Bảng tổng hợp'!$P$11:$Q$397,2,0))</f>
        <v>0</v>
      </c>
      <c r="K573" s="147">
        <f t="shared" si="2"/>
        <v>0</v>
      </c>
      <c r="L573" s="148" t="str">
        <f>IF($F573="","",VLOOKUP($F573,'Bảng tổng hợp'!$C$11:$M$20000,10,0))</f>
        <v/>
      </c>
      <c r="M573" s="149" t="str">
        <f>IF($F573="","",VLOOKUP($F573,'Bảng tổng hợp'!$C$11:$M$20000,11,0))</f>
        <v/>
      </c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</row>
    <row r="574" ht="15.75" customHeight="1">
      <c r="A574" s="15"/>
      <c r="B574" s="15"/>
      <c r="C574" s="16"/>
      <c r="D574" s="15"/>
      <c r="E574" s="15"/>
      <c r="F574" s="15"/>
      <c r="G574" s="143" t="str">
        <f>IF($F574="","",VLOOKUP($F574,'Bảng tổng hợp'!$C$11:$Q$20000,2,0))</f>
        <v/>
      </c>
      <c r="H574" s="144" t="str">
        <f>IF($F574="","",VLOOKUP($F574,'Bảng tổng hợp'!$C$11:$Q$20000,3,0))</f>
        <v/>
      </c>
      <c r="I574" s="19"/>
      <c r="J574" s="146">
        <f>IF(F574="",0,VLOOKUP(F574,'Bảng tổng hợp'!$P$11:$Q$397,2,0))</f>
        <v>0</v>
      </c>
      <c r="K574" s="147">
        <f t="shared" si="2"/>
        <v>0</v>
      </c>
      <c r="L574" s="148" t="str">
        <f>IF($F574="","",VLOOKUP($F574,'Bảng tổng hợp'!$C$11:$M$20000,10,0))</f>
        <v/>
      </c>
      <c r="M574" s="149" t="str">
        <f>IF($F574="","",VLOOKUP($F574,'Bảng tổng hợp'!$C$11:$M$20000,11,0))</f>
        <v/>
      </c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</row>
    <row r="575" ht="15.75" customHeight="1">
      <c r="A575" s="15"/>
      <c r="B575" s="15"/>
      <c r="C575" s="16"/>
      <c r="D575" s="15"/>
      <c r="E575" s="15"/>
      <c r="F575" s="15"/>
      <c r="G575" s="143" t="str">
        <f>IF($F575="","",VLOOKUP($F575,'Bảng tổng hợp'!$C$11:$Q$20000,2,0))</f>
        <v/>
      </c>
      <c r="H575" s="144" t="str">
        <f>IF($F575="","",VLOOKUP($F575,'Bảng tổng hợp'!$C$11:$Q$20000,3,0))</f>
        <v/>
      </c>
      <c r="I575" s="19"/>
      <c r="J575" s="146">
        <f>IF(F575="",0,VLOOKUP(F575,'Bảng tổng hợp'!$P$11:$Q$397,2,0))</f>
        <v>0</v>
      </c>
      <c r="K575" s="147">
        <f t="shared" si="2"/>
        <v>0</v>
      </c>
      <c r="L575" s="148" t="str">
        <f>IF($F575="","",VLOOKUP($F575,'Bảng tổng hợp'!$C$11:$M$20000,10,0))</f>
        <v/>
      </c>
      <c r="M575" s="149" t="str">
        <f>IF($F575="","",VLOOKUP($F575,'Bảng tổng hợp'!$C$11:$M$20000,11,0))</f>
        <v/>
      </c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</row>
    <row r="576" ht="15.75" customHeight="1">
      <c r="A576" s="15"/>
      <c r="B576" s="15"/>
      <c r="C576" s="16"/>
      <c r="D576" s="15"/>
      <c r="E576" s="15"/>
      <c r="F576" s="15"/>
      <c r="G576" s="143" t="str">
        <f>IF($F576="","",VLOOKUP($F576,'Bảng tổng hợp'!$C$11:$Q$20000,2,0))</f>
        <v/>
      </c>
      <c r="H576" s="144" t="str">
        <f>IF($F576="","",VLOOKUP($F576,'Bảng tổng hợp'!$C$11:$Q$20000,3,0))</f>
        <v/>
      </c>
      <c r="I576" s="19"/>
      <c r="J576" s="146">
        <f>IF(F576="",0,VLOOKUP(F576,'Bảng tổng hợp'!$P$11:$Q$397,2,0))</f>
        <v>0</v>
      </c>
      <c r="K576" s="147">
        <f t="shared" si="2"/>
        <v>0</v>
      </c>
      <c r="L576" s="148" t="str">
        <f>IF($F576="","",VLOOKUP($F576,'Bảng tổng hợp'!$C$11:$M$20000,10,0))</f>
        <v/>
      </c>
      <c r="M576" s="149" t="str">
        <f>IF($F576="","",VLOOKUP($F576,'Bảng tổng hợp'!$C$11:$M$20000,11,0))</f>
        <v/>
      </c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</row>
    <row r="577" ht="15.75" customHeight="1">
      <c r="A577" s="15"/>
      <c r="B577" s="15"/>
      <c r="C577" s="16"/>
      <c r="D577" s="15"/>
      <c r="E577" s="15"/>
      <c r="F577" s="15"/>
      <c r="G577" s="143" t="str">
        <f>IF($F577="","",VLOOKUP($F577,'Bảng tổng hợp'!$C$11:$Q$20000,2,0))</f>
        <v/>
      </c>
      <c r="H577" s="144" t="str">
        <f>IF($F577="","",VLOOKUP($F577,'Bảng tổng hợp'!$C$11:$Q$20000,3,0))</f>
        <v/>
      </c>
      <c r="I577" s="19"/>
      <c r="J577" s="146">
        <f>IF(F577="",0,VLOOKUP(F577,'Bảng tổng hợp'!$P$11:$Q$397,2,0))</f>
        <v>0</v>
      </c>
      <c r="K577" s="147">
        <f t="shared" si="2"/>
        <v>0</v>
      </c>
      <c r="L577" s="148" t="str">
        <f>IF($F577="","",VLOOKUP($F577,'Bảng tổng hợp'!$C$11:$M$20000,10,0))</f>
        <v/>
      </c>
      <c r="M577" s="149" t="str">
        <f>IF($F577="","",VLOOKUP($F577,'Bảng tổng hợp'!$C$11:$M$20000,11,0))</f>
        <v/>
      </c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</row>
    <row r="578" ht="15.75" customHeight="1">
      <c r="A578" s="15"/>
      <c r="B578" s="15"/>
      <c r="C578" s="16"/>
      <c r="D578" s="15"/>
      <c r="E578" s="15"/>
      <c r="F578" s="15"/>
      <c r="G578" s="143" t="str">
        <f>IF($F578="","",VLOOKUP($F578,'Bảng tổng hợp'!$C$11:$Q$20000,2,0))</f>
        <v/>
      </c>
      <c r="H578" s="144" t="str">
        <f>IF($F578="","",VLOOKUP($F578,'Bảng tổng hợp'!$C$11:$Q$20000,3,0))</f>
        <v/>
      </c>
      <c r="I578" s="19"/>
      <c r="J578" s="146">
        <f>IF(F578="",0,VLOOKUP(F578,'Bảng tổng hợp'!$P$11:$Q$397,2,0))</f>
        <v>0</v>
      </c>
      <c r="K578" s="147">
        <f t="shared" si="2"/>
        <v>0</v>
      </c>
      <c r="L578" s="148" t="str">
        <f>IF($F578="","",VLOOKUP($F578,'Bảng tổng hợp'!$C$11:$M$20000,10,0))</f>
        <v/>
      </c>
      <c r="M578" s="149" t="str">
        <f>IF($F578="","",VLOOKUP($F578,'Bảng tổng hợp'!$C$11:$M$20000,11,0))</f>
        <v/>
      </c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</row>
    <row r="579" ht="15.75" customHeight="1">
      <c r="A579" s="15"/>
      <c r="B579" s="15"/>
      <c r="C579" s="16"/>
      <c r="D579" s="15"/>
      <c r="E579" s="15"/>
      <c r="F579" s="15"/>
      <c r="G579" s="143" t="str">
        <f>IF($F579="","",VLOOKUP($F579,'Bảng tổng hợp'!$C$11:$Q$20000,2,0))</f>
        <v/>
      </c>
      <c r="H579" s="144" t="str">
        <f>IF($F579="","",VLOOKUP($F579,'Bảng tổng hợp'!$C$11:$Q$20000,3,0))</f>
        <v/>
      </c>
      <c r="I579" s="19"/>
      <c r="J579" s="146">
        <f>IF(F579="",0,VLOOKUP(F579,'Bảng tổng hợp'!$P$11:$Q$397,2,0))</f>
        <v>0</v>
      </c>
      <c r="K579" s="147">
        <f t="shared" si="2"/>
        <v>0</v>
      </c>
      <c r="L579" s="148" t="str">
        <f>IF($F579="","",VLOOKUP($F579,'Bảng tổng hợp'!$C$11:$M$20000,10,0))</f>
        <v/>
      </c>
      <c r="M579" s="149" t="str">
        <f>IF($F579="","",VLOOKUP($F579,'Bảng tổng hợp'!$C$11:$M$20000,11,0))</f>
        <v/>
      </c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</row>
    <row r="580" ht="15.75" customHeight="1">
      <c r="A580" s="15"/>
      <c r="B580" s="15"/>
      <c r="C580" s="16"/>
      <c r="D580" s="15"/>
      <c r="E580" s="15"/>
      <c r="F580" s="15"/>
      <c r="G580" s="143" t="str">
        <f>IF($F580="","",VLOOKUP($F580,'Bảng tổng hợp'!$C$11:$Q$20000,2,0))</f>
        <v/>
      </c>
      <c r="H580" s="144" t="str">
        <f>IF($F580="","",VLOOKUP($F580,'Bảng tổng hợp'!$C$11:$Q$20000,3,0))</f>
        <v/>
      </c>
      <c r="I580" s="19"/>
      <c r="J580" s="146">
        <f>IF(F580="",0,VLOOKUP(F580,'Bảng tổng hợp'!$P$11:$Q$397,2,0))</f>
        <v>0</v>
      </c>
      <c r="K580" s="147">
        <f t="shared" si="2"/>
        <v>0</v>
      </c>
      <c r="L580" s="148" t="str">
        <f>IF($F580="","",VLOOKUP($F580,'Bảng tổng hợp'!$C$11:$M$20000,10,0))</f>
        <v/>
      </c>
      <c r="M580" s="149" t="str">
        <f>IF($F580="","",VLOOKUP($F580,'Bảng tổng hợp'!$C$11:$M$20000,11,0))</f>
        <v/>
      </c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</row>
    <row r="581" ht="15.75" customHeight="1">
      <c r="A581" s="15"/>
      <c r="B581" s="15"/>
      <c r="C581" s="16"/>
      <c r="D581" s="15"/>
      <c r="E581" s="15"/>
      <c r="F581" s="15"/>
      <c r="G581" s="143" t="str">
        <f>IF($F581="","",VLOOKUP($F581,'Bảng tổng hợp'!$C$11:$Q$20000,2,0))</f>
        <v/>
      </c>
      <c r="H581" s="144" t="str">
        <f>IF($F581="","",VLOOKUP($F581,'Bảng tổng hợp'!$C$11:$Q$20000,3,0))</f>
        <v/>
      </c>
      <c r="I581" s="19"/>
      <c r="J581" s="146">
        <f>IF(F581="",0,VLOOKUP(F581,'Bảng tổng hợp'!$P$11:$Q$397,2,0))</f>
        <v>0</v>
      </c>
      <c r="K581" s="147">
        <f t="shared" si="2"/>
        <v>0</v>
      </c>
      <c r="L581" s="148" t="str">
        <f>IF($F581="","",VLOOKUP($F581,'Bảng tổng hợp'!$C$11:$M$20000,10,0))</f>
        <v/>
      </c>
      <c r="M581" s="149" t="str">
        <f>IF($F581="","",VLOOKUP($F581,'Bảng tổng hợp'!$C$11:$M$20000,11,0))</f>
        <v/>
      </c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</row>
    <row r="582" ht="15.75" customHeight="1">
      <c r="A582" s="15"/>
      <c r="B582" s="15"/>
      <c r="C582" s="16"/>
      <c r="D582" s="15"/>
      <c r="E582" s="15"/>
      <c r="F582" s="15"/>
      <c r="G582" s="143" t="str">
        <f>IF($F582="","",VLOOKUP($F582,'Bảng tổng hợp'!$C$11:$Q$20000,2,0))</f>
        <v/>
      </c>
      <c r="H582" s="144" t="str">
        <f>IF($F582="","",VLOOKUP($F582,'Bảng tổng hợp'!$C$11:$Q$20000,3,0))</f>
        <v/>
      </c>
      <c r="I582" s="19"/>
      <c r="J582" s="146">
        <f>IF(F582="",0,VLOOKUP(F582,'Bảng tổng hợp'!$P$11:$Q$397,2,0))</f>
        <v>0</v>
      </c>
      <c r="K582" s="147">
        <f t="shared" si="2"/>
        <v>0</v>
      </c>
      <c r="L582" s="148" t="str">
        <f>IF($F582="","",VLOOKUP($F582,'Bảng tổng hợp'!$C$11:$M$20000,10,0))</f>
        <v/>
      </c>
      <c r="M582" s="149" t="str">
        <f>IF($F582="","",VLOOKUP($F582,'Bảng tổng hợp'!$C$11:$M$20000,11,0))</f>
        <v/>
      </c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</row>
    <row r="583" ht="15.75" customHeight="1">
      <c r="A583" s="15"/>
      <c r="B583" s="15"/>
      <c r="C583" s="16"/>
      <c r="D583" s="15"/>
      <c r="E583" s="15"/>
      <c r="F583" s="15"/>
      <c r="G583" s="143" t="str">
        <f>IF($F583="","",VLOOKUP($F583,'Bảng tổng hợp'!$C$11:$Q$20000,2,0))</f>
        <v/>
      </c>
      <c r="H583" s="144" t="str">
        <f>IF($F583="","",VLOOKUP($F583,'Bảng tổng hợp'!$C$11:$Q$20000,3,0))</f>
        <v/>
      </c>
      <c r="I583" s="19"/>
      <c r="J583" s="146">
        <f>IF(F583="",0,VLOOKUP(F583,'Bảng tổng hợp'!$P$11:$Q$397,2,0))</f>
        <v>0</v>
      </c>
      <c r="K583" s="147">
        <f t="shared" si="2"/>
        <v>0</v>
      </c>
      <c r="L583" s="148" t="str">
        <f>IF($F583="","",VLOOKUP($F583,'Bảng tổng hợp'!$C$11:$M$20000,10,0))</f>
        <v/>
      </c>
      <c r="M583" s="149" t="str">
        <f>IF($F583="","",VLOOKUP($F583,'Bảng tổng hợp'!$C$11:$M$20000,11,0))</f>
        <v/>
      </c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</row>
    <row r="584" ht="15.75" customHeight="1">
      <c r="A584" s="15"/>
      <c r="B584" s="15"/>
      <c r="C584" s="16"/>
      <c r="D584" s="15"/>
      <c r="E584" s="15"/>
      <c r="F584" s="15"/>
      <c r="G584" s="143" t="str">
        <f>IF($F584="","",VLOOKUP($F584,'Bảng tổng hợp'!$C$11:$Q$20000,2,0))</f>
        <v/>
      </c>
      <c r="H584" s="144" t="str">
        <f>IF($F584="","",VLOOKUP($F584,'Bảng tổng hợp'!$C$11:$Q$20000,3,0))</f>
        <v/>
      </c>
      <c r="I584" s="19"/>
      <c r="J584" s="146">
        <f>IF(F584="",0,VLOOKUP(F584,'Bảng tổng hợp'!$P$11:$Q$397,2,0))</f>
        <v>0</v>
      </c>
      <c r="K584" s="147">
        <f t="shared" si="2"/>
        <v>0</v>
      </c>
      <c r="L584" s="148" t="str">
        <f>IF($F584="","",VLOOKUP($F584,'Bảng tổng hợp'!$C$11:$M$20000,10,0))</f>
        <v/>
      </c>
      <c r="M584" s="149" t="str">
        <f>IF($F584="","",VLOOKUP($F584,'Bảng tổng hợp'!$C$11:$M$20000,11,0))</f>
        <v/>
      </c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</row>
    <row r="585" ht="15.75" customHeight="1">
      <c r="A585" s="15"/>
      <c r="B585" s="15"/>
      <c r="C585" s="16"/>
      <c r="D585" s="15"/>
      <c r="E585" s="15"/>
      <c r="F585" s="15"/>
      <c r="G585" s="143" t="str">
        <f>IF($F585="","",VLOOKUP($F585,'Bảng tổng hợp'!$C$11:$Q$20000,2,0))</f>
        <v/>
      </c>
      <c r="H585" s="144" t="str">
        <f>IF($F585="","",VLOOKUP($F585,'Bảng tổng hợp'!$C$11:$Q$20000,3,0))</f>
        <v/>
      </c>
      <c r="I585" s="19"/>
      <c r="J585" s="146">
        <f>IF(F585="",0,VLOOKUP(F585,'Bảng tổng hợp'!$P$11:$Q$397,2,0))</f>
        <v>0</v>
      </c>
      <c r="K585" s="147">
        <f t="shared" si="2"/>
        <v>0</v>
      </c>
      <c r="L585" s="148" t="str">
        <f>IF($F585="","",VLOOKUP($F585,'Bảng tổng hợp'!$C$11:$M$20000,10,0))</f>
        <v/>
      </c>
      <c r="M585" s="149" t="str">
        <f>IF($F585="","",VLOOKUP($F585,'Bảng tổng hợp'!$C$11:$M$20000,11,0))</f>
        <v/>
      </c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</row>
    <row r="586" ht="15.75" customHeight="1">
      <c r="A586" s="15"/>
      <c r="B586" s="15"/>
      <c r="C586" s="16"/>
      <c r="D586" s="15"/>
      <c r="E586" s="15"/>
      <c r="F586" s="15"/>
      <c r="G586" s="143" t="str">
        <f>IF($F586="","",VLOOKUP($F586,'Bảng tổng hợp'!$C$11:$Q$20000,2,0))</f>
        <v/>
      </c>
      <c r="H586" s="144" t="str">
        <f>IF($F586="","",VLOOKUP($F586,'Bảng tổng hợp'!$C$11:$Q$20000,3,0))</f>
        <v/>
      </c>
      <c r="I586" s="19"/>
      <c r="J586" s="146">
        <f>IF(F586="",0,VLOOKUP(F586,'Bảng tổng hợp'!$P$11:$Q$397,2,0))</f>
        <v>0</v>
      </c>
      <c r="K586" s="147">
        <f t="shared" si="2"/>
        <v>0</v>
      </c>
      <c r="L586" s="148" t="str">
        <f>IF($F586="","",VLOOKUP($F586,'Bảng tổng hợp'!$C$11:$M$20000,10,0))</f>
        <v/>
      </c>
      <c r="M586" s="149" t="str">
        <f>IF($F586="","",VLOOKUP($F586,'Bảng tổng hợp'!$C$11:$M$20000,11,0))</f>
        <v/>
      </c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</row>
    <row r="587" ht="15.75" customHeight="1">
      <c r="A587" s="15"/>
      <c r="B587" s="15"/>
      <c r="C587" s="16"/>
      <c r="D587" s="15"/>
      <c r="E587" s="15"/>
      <c r="F587" s="15"/>
      <c r="G587" s="143" t="str">
        <f>IF($F587="","",VLOOKUP($F587,'Bảng tổng hợp'!$C$11:$Q$20000,2,0))</f>
        <v/>
      </c>
      <c r="H587" s="144" t="str">
        <f>IF($F587="","",VLOOKUP($F587,'Bảng tổng hợp'!$C$11:$Q$20000,3,0))</f>
        <v/>
      </c>
      <c r="I587" s="19"/>
      <c r="J587" s="146">
        <f>IF(F587="",0,VLOOKUP(F587,'Bảng tổng hợp'!$P$11:$Q$397,2,0))</f>
        <v>0</v>
      </c>
      <c r="K587" s="147">
        <f t="shared" si="2"/>
        <v>0</v>
      </c>
      <c r="L587" s="148" t="str">
        <f>IF($F587="","",VLOOKUP($F587,'Bảng tổng hợp'!$C$11:$M$20000,10,0))</f>
        <v/>
      </c>
      <c r="M587" s="149" t="str">
        <f>IF($F587="","",VLOOKUP($F587,'Bảng tổng hợp'!$C$11:$M$20000,11,0))</f>
        <v/>
      </c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</row>
    <row r="588" ht="15.75" customHeight="1">
      <c r="A588" s="15"/>
      <c r="B588" s="15"/>
      <c r="C588" s="16"/>
      <c r="D588" s="15"/>
      <c r="E588" s="15"/>
      <c r="F588" s="15"/>
      <c r="G588" s="143" t="str">
        <f>IF($F588="","",VLOOKUP($F588,'Bảng tổng hợp'!$C$11:$Q$20000,2,0))</f>
        <v/>
      </c>
      <c r="H588" s="144" t="str">
        <f>IF($F588="","",VLOOKUP($F588,'Bảng tổng hợp'!$C$11:$Q$20000,3,0))</f>
        <v/>
      </c>
      <c r="I588" s="19"/>
      <c r="J588" s="146">
        <f>IF(F588="",0,VLOOKUP(F588,'Bảng tổng hợp'!$P$11:$Q$397,2,0))</f>
        <v>0</v>
      </c>
      <c r="K588" s="147">
        <f t="shared" si="2"/>
        <v>0</v>
      </c>
      <c r="L588" s="148" t="str">
        <f>IF($F588="","",VLOOKUP($F588,'Bảng tổng hợp'!$C$11:$M$20000,10,0))</f>
        <v/>
      </c>
      <c r="M588" s="149" t="str">
        <f>IF($F588="","",VLOOKUP($F588,'Bảng tổng hợp'!$C$11:$M$20000,11,0))</f>
        <v/>
      </c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</row>
    <row r="589" ht="15.75" customHeight="1">
      <c r="A589" s="15"/>
      <c r="B589" s="15"/>
      <c r="C589" s="16"/>
      <c r="D589" s="15"/>
      <c r="E589" s="15"/>
      <c r="F589" s="15"/>
      <c r="G589" s="143" t="str">
        <f>IF($F589="","",VLOOKUP($F589,'Bảng tổng hợp'!$C$11:$Q$20000,2,0))</f>
        <v/>
      </c>
      <c r="H589" s="144" t="str">
        <f>IF($F589="","",VLOOKUP($F589,'Bảng tổng hợp'!$C$11:$Q$20000,3,0))</f>
        <v/>
      </c>
      <c r="I589" s="19"/>
      <c r="J589" s="146">
        <f>IF(F589="",0,VLOOKUP(F589,'Bảng tổng hợp'!$P$11:$Q$397,2,0))</f>
        <v>0</v>
      </c>
      <c r="K589" s="147">
        <f t="shared" si="2"/>
        <v>0</v>
      </c>
      <c r="L589" s="148" t="str">
        <f>IF($F589="","",VLOOKUP($F589,'Bảng tổng hợp'!$C$11:$M$20000,10,0))</f>
        <v/>
      </c>
      <c r="M589" s="149" t="str">
        <f>IF($F589="","",VLOOKUP($F589,'Bảng tổng hợp'!$C$11:$M$20000,11,0))</f>
        <v/>
      </c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</row>
    <row r="590" ht="15.75" customHeight="1">
      <c r="A590" s="15"/>
      <c r="B590" s="15"/>
      <c r="C590" s="16"/>
      <c r="D590" s="15"/>
      <c r="E590" s="15"/>
      <c r="F590" s="15"/>
      <c r="G590" s="143" t="str">
        <f>IF($F590="","",VLOOKUP($F590,'Bảng tổng hợp'!$C$11:$Q$20000,2,0))</f>
        <v/>
      </c>
      <c r="H590" s="144" t="str">
        <f>IF($F590="","",VLOOKUP($F590,'Bảng tổng hợp'!$C$11:$Q$20000,3,0))</f>
        <v/>
      </c>
      <c r="I590" s="19"/>
      <c r="J590" s="146">
        <f>IF(F590="",0,VLOOKUP(F590,'Bảng tổng hợp'!$P$11:$Q$397,2,0))</f>
        <v>0</v>
      </c>
      <c r="K590" s="147">
        <f t="shared" si="2"/>
        <v>0</v>
      </c>
      <c r="L590" s="148" t="str">
        <f>IF($F590="","",VLOOKUP($F590,'Bảng tổng hợp'!$C$11:$M$20000,10,0))</f>
        <v/>
      </c>
      <c r="M590" s="149" t="str">
        <f>IF($F590="","",VLOOKUP($F590,'Bảng tổng hợp'!$C$11:$M$20000,11,0))</f>
        <v/>
      </c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</row>
    <row r="591" ht="15.75" customHeight="1">
      <c r="A591" s="15"/>
      <c r="B591" s="15"/>
      <c r="C591" s="16"/>
      <c r="D591" s="15"/>
      <c r="E591" s="15"/>
      <c r="F591" s="15"/>
      <c r="G591" s="143" t="str">
        <f>IF($F591="","",VLOOKUP($F591,'Bảng tổng hợp'!$C$11:$Q$20000,2,0))</f>
        <v/>
      </c>
      <c r="H591" s="144" t="str">
        <f>IF($F591="","",VLOOKUP($F591,'Bảng tổng hợp'!$C$11:$Q$20000,3,0))</f>
        <v/>
      </c>
      <c r="I591" s="19"/>
      <c r="J591" s="146">
        <f>IF(F591="",0,VLOOKUP(F591,'Bảng tổng hợp'!$P$11:$Q$397,2,0))</f>
        <v>0</v>
      </c>
      <c r="K591" s="147">
        <f t="shared" si="2"/>
        <v>0</v>
      </c>
      <c r="L591" s="148" t="str">
        <f>IF($F591="","",VLOOKUP($F591,'Bảng tổng hợp'!$C$11:$M$20000,10,0))</f>
        <v/>
      </c>
      <c r="M591" s="149" t="str">
        <f>IF($F591="","",VLOOKUP($F591,'Bảng tổng hợp'!$C$11:$M$20000,11,0))</f>
        <v/>
      </c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</row>
    <row r="592" ht="15.75" customHeight="1">
      <c r="A592" s="15"/>
      <c r="B592" s="15"/>
      <c r="C592" s="16"/>
      <c r="D592" s="15"/>
      <c r="E592" s="15"/>
      <c r="F592" s="15"/>
      <c r="G592" s="143" t="str">
        <f>IF($F592="","",VLOOKUP($F592,'Bảng tổng hợp'!$C$11:$Q$20000,2,0))</f>
        <v/>
      </c>
      <c r="H592" s="144" t="str">
        <f>IF($F592="","",VLOOKUP($F592,'Bảng tổng hợp'!$C$11:$Q$20000,3,0))</f>
        <v/>
      </c>
      <c r="I592" s="19"/>
      <c r="J592" s="146">
        <f>IF(F592="",0,VLOOKUP(F592,'Bảng tổng hợp'!$P$11:$Q$397,2,0))</f>
        <v>0</v>
      </c>
      <c r="K592" s="147">
        <f t="shared" si="2"/>
        <v>0</v>
      </c>
      <c r="L592" s="148" t="str">
        <f>IF($F592="","",VLOOKUP($F592,'Bảng tổng hợp'!$C$11:$M$20000,10,0))</f>
        <v/>
      </c>
      <c r="M592" s="149" t="str">
        <f>IF($F592="","",VLOOKUP($F592,'Bảng tổng hợp'!$C$11:$M$20000,11,0))</f>
        <v/>
      </c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</row>
    <row r="593" ht="15.75" customHeight="1">
      <c r="A593" s="15"/>
      <c r="B593" s="15"/>
      <c r="C593" s="16"/>
      <c r="D593" s="15"/>
      <c r="E593" s="15"/>
      <c r="F593" s="15"/>
      <c r="G593" s="143" t="str">
        <f>IF($F593="","",VLOOKUP($F593,'Bảng tổng hợp'!$C$11:$Q$20000,2,0))</f>
        <v/>
      </c>
      <c r="H593" s="144" t="str">
        <f>IF($F593="","",VLOOKUP($F593,'Bảng tổng hợp'!$C$11:$Q$20000,3,0))</f>
        <v/>
      </c>
      <c r="I593" s="19"/>
      <c r="J593" s="146">
        <f>IF(F593="",0,VLOOKUP(F593,'Bảng tổng hợp'!$P$11:$Q$397,2,0))</f>
        <v>0</v>
      </c>
      <c r="K593" s="147">
        <f t="shared" si="2"/>
        <v>0</v>
      </c>
      <c r="L593" s="148" t="str">
        <f>IF($F593="","",VLOOKUP($F593,'Bảng tổng hợp'!$C$11:$M$20000,10,0))</f>
        <v/>
      </c>
      <c r="M593" s="149" t="str">
        <f>IF($F593="","",VLOOKUP($F593,'Bảng tổng hợp'!$C$11:$M$20000,11,0))</f>
        <v/>
      </c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</row>
    <row r="594" ht="15.75" customHeight="1">
      <c r="A594" s="15"/>
      <c r="B594" s="15"/>
      <c r="C594" s="16"/>
      <c r="D594" s="15"/>
      <c r="E594" s="15"/>
      <c r="F594" s="15"/>
      <c r="G594" s="143" t="str">
        <f>IF($F594="","",VLOOKUP($F594,'Bảng tổng hợp'!$C$11:$Q$20000,2,0))</f>
        <v/>
      </c>
      <c r="H594" s="144" t="str">
        <f>IF($F594="","",VLOOKUP($F594,'Bảng tổng hợp'!$C$11:$Q$20000,3,0))</f>
        <v/>
      </c>
      <c r="I594" s="19"/>
      <c r="J594" s="146">
        <f>IF(F594="",0,VLOOKUP(F594,'Bảng tổng hợp'!$P$11:$Q$397,2,0))</f>
        <v>0</v>
      </c>
      <c r="K594" s="147">
        <f t="shared" si="2"/>
        <v>0</v>
      </c>
      <c r="L594" s="148" t="str">
        <f>IF($F594="","",VLOOKUP($F594,'Bảng tổng hợp'!$C$11:$M$20000,10,0))</f>
        <v/>
      </c>
      <c r="M594" s="149" t="str">
        <f>IF($F594="","",VLOOKUP($F594,'Bảng tổng hợp'!$C$11:$M$20000,11,0))</f>
        <v/>
      </c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</row>
    <row r="595" ht="15.75" customHeight="1">
      <c r="A595" s="15"/>
      <c r="B595" s="15"/>
      <c r="C595" s="16"/>
      <c r="D595" s="15"/>
      <c r="E595" s="15"/>
      <c r="F595" s="15"/>
      <c r="G595" s="143" t="str">
        <f>IF($F595="","",VLOOKUP($F595,'Bảng tổng hợp'!$C$11:$Q$20000,2,0))</f>
        <v/>
      </c>
      <c r="H595" s="144" t="str">
        <f>IF($F595="","",VLOOKUP($F595,'Bảng tổng hợp'!$C$11:$Q$20000,3,0))</f>
        <v/>
      </c>
      <c r="I595" s="19"/>
      <c r="J595" s="146">
        <f>IF(F595="",0,VLOOKUP(F595,'Bảng tổng hợp'!$P$11:$Q$397,2,0))</f>
        <v>0</v>
      </c>
      <c r="K595" s="147">
        <f t="shared" si="2"/>
        <v>0</v>
      </c>
      <c r="L595" s="148" t="str">
        <f>IF($F595="","",VLOOKUP($F595,'Bảng tổng hợp'!$C$11:$M$20000,10,0))</f>
        <v/>
      </c>
      <c r="M595" s="149" t="str">
        <f>IF($F595="","",VLOOKUP($F595,'Bảng tổng hợp'!$C$11:$M$20000,11,0))</f>
        <v/>
      </c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</row>
    <row r="596" ht="15.75" customHeight="1">
      <c r="A596" s="15"/>
      <c r="B596" s="15"/>
      <c r="C596" s="16"/>
      <c r="D596" s="15"/>
      <c r="E596" s="15"/>
      <c r="F596" s="15"/>
      <c r="G596" s="143" t="str">
        <f>IF($F596="","",VLOOKUP($F596,'Bảng tổng hợp'!$C$11:$Q$20000,2,0))</f>
        <v/>
      </c>
      <c r="H596" s="144" t="str">
        <f>IF($F596="","",VLOOKUP($F596,'Bảng tổng hợp'!$C$11:$Q$20000,3,0))</f>
        <v/>
      </c>
      <c r="I596" s="19"/>
      <c r="J596" s="146">
        <f>IF(F596="",0,VLOOKUP(F596,'Bảng tổng hợp'!$P$11:$Q$397,2,0))</f>
        <v>0</v>
      </c>
      <c r="K596" s="147">
        <f t="shared" si="2"/>
        <v>0</v>
      </c>
      <c r="L596" s="148" t="str">
        <f>IF($F596="","",VLOOKUP($F596,'Bảng tổng hợp'!$C$11:$M$20000,10,0))</f>
        <v/>
      </c>
      <c r="M596" s="149" t="str">
        <f>IF($F596="","",VLOOKUP($F596,'Bảng tổng hợp'!$C$11:$M$20000,11,0))</f>
        <v/>
      </c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</row>
    <row r="597" ht="15.75" customHeight="1">
      <c r="A597" s="15"/>
      <c r="B597" s="15"/>
      <c r="C597" s="16"/>
      <c r="D597" s="15"/>
      <c r="E597" s="15"/>
      <c r="F597" s="15"/>
      <c r="G597" s="143" t="str">
        <f>IF($F597="","",VLOOKUP($F597,'Bảng tổng hợp'!$C$11:$Q$20000,2,0))</f>
        <v/>
      </c>
      <c r="H597" s="144" t="str">
        <f>IF($F597="","",VLOOKUP($F597,'Bảng tổng hợp'!$C$11:$Q$20000,3,0))</f>
        <v/>
      </c>
      <c r="I597" s="19"/>
      <c r="J597" s="146">
        <f>IF(F597="",0,VLOOKUP(F597,'Bảng tổng hợp'!$P$11:$Q$397,2,0))</f>
        <v>0</v>
      </c>
      <c r="K597" s="147">
        <f t="shared" si="2"/>
        <v>0</v>
      </c>
      <c r="L597" s="148" t="str">
        <f>IF($F597="","",VLOOKUP($F597,'Bảng tổng hợp'!$C$11:$M$20000,10,0))</f>
        <v/>
      </c>
      <c r="M597" s="149" t="str">
        <f>IF($F597="","",VLOOKUP($F597,'Bảng tổng hợp'!$C$11:$M$20000,11,0))</f>
        <v/>
      </c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</row>
    <row r="598" ht="15.75" customHeight="1">
      <c r="A598" s="15"/>
      <c r="B598" s="15"/>
      <c r="C598" s="16"/>
      <c r="D598" s="15"/>
      <c r="E598" s="15"/>
      <c r="F598" s="15"/>
      <c r="G598" s="143" t="str">
        <f>IF($F598="","",VLOOKUP($F598,'Bảng tổng hợp'!$C$11:$Q$20000,2,0))</f>
        <v/>
      </c>
      <c r="H598" s="144" t="str">
        <f>IF($F598="","",VLOOKUP($F598,'Bảng tổng hợp'!$C$11:$Q$20000,3,0))</f>
        <v/>
      </c>
      <c r="I598" s="19"/>
      <c r="J598" s="146">
        <f>IF(F598="",0,VLOOKUP(F598,'Bảng tổng hợp'!$P$11:$Q$397,2,0))</f>
        <v>0</v>
      </c>
      <c r="K598" s="147">
        <f t="shared" si="2"/>
        <v>0</v>
      </c>
      <c r="L598" s="148" t="str">
        <f>IF($F598="","",VLOOKUP($F598,'Bảng tổng hợp'!$C$11:$M$20000,10,0))</f>
        <v/>
      </c>
      <c r="M598" s="149" t="str">
        <f>IF($F598="","",VLOOKUP($F598,'Bảng tổng hợp'!$C$11:$M$20000,11,0))</f>
        <v/>
      </c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</row>
    <row r="599" ht="15.75" customHeight="1">
      <c r="A599" s="15"/>
      <c r="B599" s="15"/>
      <c r="C599" s="16"/>
      <c r="D599" s="15"/>
      <c r="E599" s="15"/>
      <c r="F599" s="15"/>
      <c r="G599" s="143" t="str">
        <f>IF($F599="","",VLOOKUP($F599,'Bảng tổng hợp'!$C$11:$Q$20000,2,0))</f>
        <v/>
      </c>
      <c r="H599" s="144" t="str">
        <f>IF($F599="","",VLOOKUP($F599,'Bảng tổng hợp'!$C$11:$Q$20000,3,0))</f>
        <v/>
      </c>
      <c r="I599" s="19"/>
      <c r="J599" s="146">
        <f>IF(F599="",0,VLOOKUP(F599,'Bảng tổng hợp'!$P$11:$Q$397,2,0))</f>
        <v>0</v>
      </c>
      <c r="K599" s="147">
        <f t="shared" si="2"/>
        <v>0</v>
      </c>
      <c r="L599" s="148" t="str">
        <f>IF($F599="","",VLOOKUP($F599,'Bảng tổng hợp'!$C$11:$M$20000,10,0))</f>
        <v/>
      </c>
      <c r="M599" s="149" t="str">
        <f>IF($F599="","",VLOOKUP($F599,'Bảng tổng hợp'!$C$11:$M$20000,11,0))</f>
        <v/>
      </c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</row>
    <row r="600" ht="15.75" customHeight="1">
      <c r="A600" s="15"/>
      <c r="B600" s="15"/>
      <c r="C600" s="16"/>
      <c r="D600" s="15"/>
      <c r="E600" s="15"/>
      <c r="F600" s="15"/>
      <c r="G600" s="143" t="str">
        <f>IF($F600="","",VLOOKUP($F600,'Bảng tổng hợp'!$C$11:$Q$20000,2,0))</f>
        <v/>
      </c>
      <c r="H600" s="144" t="str">
        <f>IF($F600="","",VLOOKUP($F600,'Bảng tổng hợp'!$C$11:$Q$20000,3,0))</f>
        <v/>
      </c>
      <c r="I600" s="19"/>
      <c r="J600" s="146">
        <f>IF(F600="",0,VLOOKUP(F600,'Bảng tổng hợp'!$P$11:$Q$397,2,0))</f>
        <v>0</v>
      </c>
      <c r="K600" s="147">
        <f t="shared" si="2"/>
        <v>0</v>
      </c>
      <c r="L600" s="148" t="str">
        <f>IF($F600="","",VLOOKUP($F600,'Bảng tổng hợp'!$C$11:$M$20000,10,0))</f>
        <v/>
      </c>
      <c r="M600" s="149" t="str">
        <f>IF($F600="","",VLOOKUP($F600,'Bảng tổng hợp'!$C$11:$M$20000,11,0))</f>
        <v/>
      </c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</row>
    <row r="601" ht="15.75" customHeight="1">
      <c r="A601" s="15"/>
      <c r="B601" s="15"/>
      <c r="C601" s="16"/>
      <c r="D601" s="15"/>
      <c r="E601" s="15"/>
      <c r="F601" s="15"/>
      <c r="G601" s="143" t="str">
        <f>IF($F601="","",VLOOKUP($F601,'Bảng tổng hợp'!$C$11:$Q$20000,2,0))</f>
        <v/>
      </c>
      <c r="H601" s="144" t="str">
        <f>IF($F601="","",VLOOKUP($F601,'Bảng tổng hợp'!$C$11:$Q$20000,3,0))</f>
        <v/>
      </c>
      <c r="I601" s="19"/>
      <c r="J601" s="146">
        <f>IF(F601="",0,VLOOKUP(F601,'Bảng tổng hợp'!$P$11:$Q$397,2,0))</f>
        <v>0</v>
      </c>
      <c r="K601" s="147">
        <f t="shared" si="2"/>
        <v>0</v>
      </c>
      <c r="L601" s="148" t="str">
        <f>IF($F601="","",VLOOKUP($F601,'Bảng tổng hợp'!$C$11:$M$20000,10,0))</f>
        <v/>
      </c>
      <c r="M601" s="149" t="str">
        <f>IF($F601="","",VLOOKUP($F601,'Bảng tổng hợp'!$C$11:$M$20000,11,0))</f>
        <v/>
      </c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</row>
    <row r="602" ht="15.75" customHeight="1">
      <c r="A602" s="15"/>
      <c r="B602" s="15"/>
      <c r="C602" s="16"/>
      <c r="D602" s="15"/>
      <c r="E602" s="15"/>
      <c r="F602" s="15"/>
      <c r="G602" s="143" t="str">
        <f>IF($F602="","",VLOOKUP($F602,'Bảng tổng hợp'!$C$11:$Q$20000,2,0))</f>
        <v/>
      </c>
      <c r="H602" s="144" t="str">
        <f>IF($F602="","",VLOOKUP($F602,'Bảng tổng hợp'!$C$11:$Q$20000,3,0))</f>
        <v/>
      </c>
      <c r="I602" s="19"/>
      <c r="J602" s="146">
        <f>IF(F602="",0,VLOOKUP(F602,'Bảng tổng hợp'!$P$11:$Q$397,2,0))</f>
        <v>0</v>
      </c>
      <c r="K602" s="147">
        <f t="shared" si="2"/>
        <v>0</v>
      </c>
      <c r="L602" s="148" t="str">
        <f>IF($F602="","",VLOOKUP($F602,'Bảng tổng hợp'!$C$11:$M$20000,10,0))</f>
        <v/>
      </c>
      <c r="M602" s="149" t="str">
        <f>IF($F602="","",VLOOKUP($F602,'Bảng tổng hợp'!$C$11:$M$20000,11,0))</f>
        <v/>
      </c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</row>
    <row r="603" ht="15.75" customHeight="1">
      <c r="A603" s="15"/>
      <c r="B603" s="15"/>
      <c r="C603" s="16"/>
      <c r="D603" s="15"/>
      <c r="E603" s="15"/>
      <c r="F603" s="15"/>
      <c r="G603" s="143" t="str">
        <f>IF($F603="","",VLOOKUP($F603,'Bảng tổng hợp'!$C$11:$Q$20000,2,0))</f>
        <v/>
      </c>
      <c r="H603" s="144" t="str">
        <f>IF($F603="","",VLOOKUP($F603,'Bảng tổng hợp'!$C$11:$Q$20000,3,0))</f>
        <v/>
      </c>
      <c r="I603" s="19"/>
      <c r="J603" s="146">
        <f>IF(F603="",0,VLOOKUP(F603,'Bảng tổng hợp'!$P$11:$Q$397,2,0))</f>
        <v>0</v>
      </c>
      <c r="K603" s="147">
        <f t="shared" si="2"/>
        <v>0</v>
      </c>
      <c r="L603" s="148" t="str">
        <f>IF($F603="","",VLOOKUP($F603,'Bảng tổng hợp'!$C$11:$M$20000,10,0))</f>
        <v/>
      </c>
      <c r="M603" s="149" t="str">
        <f>IF($F603="","",VLOOKUP($F603,'Bảng tổng hợp'!$C$11:$M$20000,11,0))</f>
        <v/>
      </c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</row>
    <row r="604" ht="15.75" customHeight="1">
      <c r="A604" s="15"/>
      <c r="B604" s="15"/>
      <c r="C604" s="16"/>
      <c r="D604" s="15"/>
      <c r="E604" s="15"/>
      <c r="F604" s="15"/>
      <c r="G604" s="143" t="str">
        <f>IF($F604="","",VLOOKUP($F604,'Bảng tổng hợp'!$C$11:$Q$20000,2,0))</f>
        <v/>
      </c>
      <c r="H604" s="144" t="str">
        <f>IF($F604="","",VLOOKUP($F604,'Bảng tổng hợp'!$C$11:$Q$20000,3,0))</f>
        <v/>
      </c>
      <c r="I604" s="19"/>
      <c r="J604" s="146">
        <f>IF(F604="",0,VLOOKUP(F604,'Bảng tổng hợp'!$P$11:$Q$397,2,0))</f>
        <v>0</v>
      </c>
      <c r="K604" s="147">
        <f t="shared" si="2"/>
        <v>0</v>
      </c>
      <c r="L604" s="148" t="str">
        <f>IF($F604="","",VLOOKUP($F604,'Bảng tổng hợp'!$C$11:$M$20000,10,0))</f>
        <v/>
      </c>
      <c r="M604" s="149" t="str">
        <f>IF($F604="","",VLOOKUP($F604,'Bảng tổng hợp'!$C$11:$M$20000,11,0))</f>
        <v/>
      </c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</row>
    <row r="605" ht="15.75" customHeight="1">
      <c r="A605" s="15"/>
      <c r="B605" s="15"/>
      <c r="C605" s="16"/>
      <c r="D605" s="15"/>
      <c r="E605" s="15"/>
      <c r="F605" s="15"/>
      <c r="G605" s="143" t="str">
        <f>IF($F605="","",VLOOKUP($F605,'Bảng tổng hợp'!$C$11:$Q$20000,2,0))</f>
        <v/>
      </c>
      <c r="H605" s="144" t="str">
        <f>IF($F605="","",VLOOKUP($F605,'Bảng tổng hợp'!$C$11:$Q$20000,3,0))</f>
        <v/>
      </c>
      <c r="I605" s="19"/>
      <c r="J605" s="146">
        <f>IF(F605="",0,VLOOKUP(F605,'Bảng tổng hợp'!$P$11:$Q$397,2,0))</f>
        <v>0</v>
      </c>
      <c r="K605" s="147">
        <f t="shared" si="2"/>
        <v>0</v>
      </c>
      <c r="L605" s="148" t="str">
        <f>IF($F605="","",VLOOKUP($F605,'Bảng tổng hợp'!$C$11:$M$20000,10,0))</f>
        <v/>
      </c>
      <c r="M605" s="149" t="str">
        <f>IF($F605="","",VLOOKUP($F605,'Bảng tổng hợp'!$C$11:$M$20000,11,0))</f>
        <v/>
      </c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</row>
    <row r="606" ht="15.75" customHeight="1">
      <c r="A606" s="15"/>
      <c r="B606" s="15"/>
      <c r="C606" s="16"/>
      <c r="D606" s="15"/>
      <c r="E606" s="15"/>
      <c r="F606" s="15"/>
      <c r="G606" s="143" t="str">
        <f>IF($F606="","",VLOOKUP($F606,'Bảng tổng hợp'!$C$11:$Q$20000,2,0))</f>
        <v/>
      </c>
      <c r="H606" s="144" t="str">
        <f>IF($F606="","",VLOOKUP($F606,'Bảng tổng hợp'!$C$11:$Q$20000,3,0))</f>
        <v/>
      </c>
      <c r="I606" s="19"/>
      <c r="J606" s="146">
        <f>IF(F606="",0,VLOOKUP(F606,'Bảng tổng hợp'!$P$11:$Q$397,2,0))</f>
        <v>0</v>
      </c>
      <c r="K606" s="147">
        <f t="shared" si="2"/>
        <v>0</v>
      </c>
      <c r="L606" s="148" t="str">
        <f>IF($F606="","",VLOOKUP($F606,'Bảng tổng hợp'!$C$11:$M$20000,10,0))</f>
        <v/>
      </c>
      <c r="M606" s="149" t="str">
        <f>IF($F606="","",VLOOKUP($F606,'Bảng tổng hợp'!$C$11:$M$20000,11,0))</f>
        <v/>
      </c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</row>
    <row r="607" ht="15.75" customHeight="1">
      <c r="A607" s="15"/>
      <c r="B607" s="15"/>
      <c r="C607" s="16"/>
      <c r="D607" s="15"/>
      <c r="E607" s="15"/>
      <c r="F607" s="15"/>
      <c r="G607" s="143" t="str">
        <f>IF($F607="","",VLOOKUP($F607,'Bảng tổng hợp'!$C$11:$Q$20000,2,0))</f>
        <v/>
      </c>
      <c r="H607" s="144" t="str">
        <f>IF($F607="","",VLOOKUP($F607,'Bảng tổng hợp'!$C$11:$Q$20000,3,0))</f>
        <v/>
      </c>
      <c r="I607" s="19"/>
      <c r="J607" s="146">
        <f>IF(F607="",0,VLOOKUP(F607,'Bảng tổng hợp'!$P$11:$Q$397,2,0))</f>
        <v>0</v>
      </c>
      <c r="K607" s="147">
        <f t="shared" si="2"/>
        <v>0</v>
      </c>
      <c r="L607" s="148" t="str">
        <f>IF($F607="","",VLOOKUP($F607,'Bảng tổng hợp'!$C$11:$M$20000,10,0))</f>
        <v/>
      </c>
      <c r="M607" s="149" t="str">
        <f>IF($F607="","",VLOOKUP($F607,'Bảng tổng hợp'!$C$11:$M$20000,11,0))</f>
        <v/>
      </c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</row>
    <row r="608" ht="15.75" customHeight="1">
      <c r="A608" s="15"/>
      <c r="B608" s="15"/>
      <c r="C608" s="16"/>
      <c r="D608" s="15"/>
      <c r="E608" s="15"/>
      <c r="F608" s="15"/>
      <c r="G608" s="143" t="str">
        <f>IF($F608="","",VLOOKUP($F608,'Bảng tổng hợp'!$C$11:$Q$20000,2,0))</f>
        <v/>
      </c>
      <c r="H608" s="144" t="str">
        <f>IF($F608="","",VLOOKUP($F608,'Bảng tổng hợp'!$C$11:$Q$20000,3,0))</f>
        <v/>
      </c>
      <c r="I608" s="19"/>
      <c r="J608" s="146">
        <f>IF(F608="",0,VLOOKUP(F608,'Bảng tổng hợp'!$P$11:$Q$397,2,0))</f>
        <v>0</v>
      </c>
      <c r="K608" s="147">
        <f t="shared" si="2"/>
        <v>0</v>
      </c>
      <c r="L608" s="148" t="str">
        <f>IF($F608="","",VLOOKUP($F608,'Bảng tổng hợp'!$C$11:$M$20000,10,0))</f>
        <v/>
      </c>
      <c r="M608" s="149" t="str">
        <f>IF($F608="","",VLOOKUP($F608,'Bảng tổng hợp'!$C$11:$M$20000,11,0))</f>
        <v/>
      </c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</row>
    <row r="609" ht="15.75" customHeight="1">
      <c r="A609" s="15"/>
      <c r="B609" s="15"/>
      <c r="C609" s="16"/>
      <c r="D609" s="15"/>
      <c r="E609" s="15"/>
      <c r="F609" s="15"/>
      <c r="G609" s="143" t="str">
        <f>IF($F609="","",VLOOKUP($F609,'Bảng tổng hợp'!$C$11:$Q$20000,2,0))</f>
        <v/>
      </c>
      <c r="H609" s="144" t="str">
        <f>IF($F609="","",VLOOKUP($F609,'Bảng tổng hợp'!$C$11:$Q$20000,3,0))</f>
        <v/>
      </c>
      <c r="I609" s="19"/>
      <c r="J609" s="146">
        <f>IF(F609="",0,VLOOKUP(F609,'Bảng tổng hợp'!$P$11:$Q$397,2,0))</f>
        <v>0</v>
      </c>
      <c r="K609" s="147">
        <f t="shared" si="2"/>
        <v>0</v>
      </c>
      <c r="L609" s="148" t="str">
        <f>IF($F609="","",VLOOKUP($F609,'Bảng tổng hợp'!$C$11:$M$20000,10,0))</f>
        <v/>
      </c>
      <c r="M609" s="149" t="str">
        <f>IF($F609="","",VLOOKUP($F609,'Bảng tổng hợp'!$C$11:$M$20000,11,0))</f>
        <v/>
      </c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</row>
    <row r="610" ht="15.75" customHeight="1">
      <c r="A610" s="15"/>
      <c r="B610" s="15"/>
      <c r="C610" s="16"/>
      <c r="D610" s="15"/>
      <c r="E610" s="15"/>
      <c r="F610" s="15"/>
      <c r="G610" s="143" t="str">
        <f>IF($F610="","",VLOOKUP($F610,'Bảng tổng hợp'!$C$11:$Q$20000,2,0))</f>
        <v/>
      </c>
      <c r="H610" s="144" t="str">
        <f>IF($F610="","",VLOOKUP($F610,'Bảng tổng hợp'!$C$11:$Q$20000,3,0))</f>
        <v/>
      </c>
      <c r="I610" s="19"/>
      <c r="J610" s="146">
        <f>IF(F610="",0,VLOOKUP(F610,'Bảng tổng hợp'!$P$11:$Q$397,2,0))</f>
        <v>0</v>
      </c>
      <c r="K610" s="147">
        <f t="shared" si="2"/>
        <v>0</v>
      </c>
      <c r="L610" s="148" t="str">
        <f>IF($F610="","",VLOOKUP($F610,'Bảng tổng hợp'!$C$11:$M$20000,10,0))</f>
        <v/>
      </c>
      <c r="M610" s="149" t="str">
        <f>IF($F610="","",VLOOKUP($F610,'Bảng tổng hợp'!$C$11:$M$20000,11,0))</f>
        <v/>
      </c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</row>
    <row r="611" ht="15.75" customHeight="1">
      <c r="A611" s="15"/>
      <c r="B611" s="15"/>
      <c r="C611" s="16"/>
      <c r="D611" s="15"/>
      <c r="E611" s="15"/>
      <c r="F611" s="15"/>
      <c r="G611" s="143" t="str">
        <f>IF($F611="","",VLOOKUP($F611,'Bảng tổng hợp'!$C$11:$Q$20000,2,0))</f>
        <v/>
      </c>
      <c r="H611" s="144" t="str">
        <f>IF($F611="","",VLOOKUP($F611,'Bảng tổng hợp'!$C$11:$Q$20000,3,0))</f>
        <v/>
      </c>
      <c r="I611" s="19"/>
      <c r="J611" s="146">
        <f>IF(F611="",0,VLOOKUP(F611,'Bảng tổng hợp'!$P$11:$Q$397,2,0))</f>
        <v>0</v>
      </c>
      <c r="K611" s="147">
        <f t="shared" si="2"/>
        <v>0</v>
      </c>
      <c r="L611" s="148" t="str">
        <f>IF($F611="","",VLOOKUP($F611,'Bảng tổng hợp'!$C$11:$M$20000,10,0))</f>
        <v/>
      </c>
      <c r="M611" s="149" t="str">
        <f>IF($F611="","",VLOOKUP($F611,'Bảng tổng hợp'!$C$11:$M$20000,11,0))</f>
        <v/>
      </c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</row>
    <row r="612" ht="15.75" customHeight="1">
      <c r="A612" s="15"/>
      <c r="B612" s="15"/>
      <c r="C612" s="16"/>
      <c r="D612" s="15"/>
      <c r="E612" s="15"/>
      <c r="F612" s="15"/>
      <c r="G612" s="143" t="str">
        <f>IF($F612="","",VLOOKUP($F612,'Bảng tổng hợp'!$C$11:$Q$20000,2,0))</f>
        <v/>
      </c>
      <c r="H612" s="144" t="str">
        <f>IF($F612="","",VLOOKUP($F612,'Bảng tổng hợp'!$C$11:$Q$20000,3,0))</f>
        <v/>
      </c>
      <c r="I612" s="19"/>
      <c r="J612" s="146">
        <f>IF(F612="",0,VLOOKUP(F612,'Bảng tổng hợp'!$P$11:$Q$397,2,0))</f>
        <v>0</v>
      </c>
      <c r="K612" s="147">
        <f t="shared" si="2"/>
        <v>0</v>
      </c>
      <c r="L612" s="148" t="str">
        <f>IF($F612="","",VLOOKUP($F612,'Bảng tổng hợp'!$C$11:$M$20000,10,0))</f>
        <v/>
      </c>
      <c r="M612" s="149" t="str">
        <f>IF($F612="","",VLOOKUP($F612,'Bảng tổng hợp'!$C$11:$M$20000,11,0))</f>
        <v/>
      </c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</row>
    <row r="613" ht="15.75" customHeight="1">
      <c r="A613" s="15"/>
      <c r="B613" s="15"/>
      <c r="C613" s="16"/>
      <c r="D613" s="15"/>
      <c r="E613" s="15"/>
      <c r="F613" s="15"/>
      <c r="G613" s="143" t="str">
        <f>IF($F613="","",VLOOKUP($F613,'Bảng tổng hợp'!$C$11:$Q$20000,2,0))</f>
        <v/>
      </c>
      <c r="H613" s="144" t="str">
        <f>IF($F613="","",VLOOKUP($F613,'Bảng tổng hợp'!$C$11:$Q$20000,3,0))</f>
        <v/>
      </c>
      <c r="I613" s="19"/>
      <c r="J613" s="146">
        <f>IF(F613="",0,VLOOKUP(F613,'Bảng tổng hợp'!$P$11:$Q$397,2,0))</f>
        <v>0</v>
      </c>
      <c r="K613" s="147">
        <f t="shared" si="2"/>
        <v>0</v>
      </c>
      <c r="L613" s="148" t="str">
        <f>IF($F613="","",VLOOKUP($F613,'Bảng tổng hợp'!$C$11:$M$20000,10,0))</f>
        <v/>
      </c>
      <c r="M613" s="149" t="str">
        <f>IF($F613="","",VLOOKUP($F613,'Bảng tổng hợp'!$C$11:$M$20000,11,0))</f>
        <v/>
      </c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</row>
    <row r="614" ht="15.75" customHeight="1">
      <c r="A614" s="15"/>
      <c r="B614" s="15"/>
      <c r="C614" s="16"/>
      <c r="D614" s="15"/>
      <c r="E614" s="15"/>
      <c r="F614" s="15"/>
      <c r="G614" s="143" t="str">
        <f>IF($F614="","",VLOOKUP($F614,'Bảng tổng hợp'!$C$11:$Q$20000,2,0))</f>
        <v/>
      </c>
      <c r="H614" s="144" t="str">
        <f>IF($F614="","",VLOOKUP($F614,'Bảng tổng hợp'!$C$11:$Q$20000,3,0))</f>
        <v/>
      </c>
      <c r="I614" s="19"/>
      <c r="J614" s="146">
        <f>IF(F614="",0,VLOOKUP(F614,'Bảng tổng hợp'!$P$11:$Q$397,2,0))</f>
        <v>0</v>
      </c>
      <c r="K614" s="147">
        <f t="shared" si="2"/>
        <v>0</v>
      </c>
      <c r="L614" s="148" t="str">
        <f>IF($F614="","",VLOOKUP($F614,'Bảng tổng hợp'!$C$11:$M$20000,10,0))</f>
        <v/>
      </c>
      <c r="M614" s="149" t="str">
        <f>IF($F614="","",VLOOKUP($F614,'Bảng tổng hợp'!$C$11:$M$20000,11,0))</f>
        <v/>
      </c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</row>
    <row r="615" ht="15.75" customHeight="1">
      <c r="A615" s="15"/>
      <c r="B615" s="15"/>
      <c r="C615" s="16"/>
      <c r="D615" s="15"/>
      <c r="E615" s="15"/>
      <c r="F615" s="15"/>
      <c r="G615" s="143" t="str">
        <f>IF($F615="","",VLOOKUP($F615,'Bảng tổng hợp'!$C$11:$Q$20000,2,0))</f>
        <v/>
      </c>
      <c r="H615" s="144" t="str">
        <f>IF($F615="","",VLOOKUP($F615,'Bảng tổng hợp'!$C$11:$Q$20000,3,0))</f>
        <v/>
      </c>
      <c r="I615" s="19"/>
      <c r="J615" s="146">
        <f>IF(F615="",0,VLOOKUP(F615,'Bảng tổng hợp'!$P$11:$Q$397,2,0))</f>
        <v>0</v>
      </c>
      <c r="K615" s="147">
        <f t="shared" si="2"/>
        <v>0</v>
      </c>
      <c r="L615" s="148" t="str">
        <f>IF($F615="","",VLOOKUP($F615,'Bảng tổng hợp'!$C$11:$M$20000,10,0))</f>
        <v/>
      </c>
      <c r="M615" s="149" t="str">
        <f>IF($F615="","",VLOOKUP($F615,'Bảng tổng hợp'!$C$11:$M$20000,11,0))</f>
        <v/>
      </c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</row>
    <row r="616" ht="15.75" customHeight="1">
      <c r="A616" s="15"/>
      <c r="B616" s="15"/>
      <c r="C616" s="16"/>
      <c r="D616" s="15"/>
      <c r="E616" s="15"/>
      <c r="F616" s="15"/>
      <c r="G616" s="143" t="str">
        <f>IF($F616="","",VLOOKUP($F616,'Bảng tổng hợp'!$C$11:$Q$20000,2,0))</f>
        <v/>
      </c>
      <c r="H616" s="144" t="str">
        <f>IF($F616="","",VLOOKUP($F616,'Bảng tổng hợp'!$C$11:$Q$20000,3,0))</f>
        <v/>
      </c>
      <c r="I616" s="19"/>
      <c r="J616" s="146">
        <f>IF(F616="",0,VLOOKUP(F616,'Bảng tổng hợp'!$P$11:$Q$397,2,0))</f>
        <v>0</v>
      </c>
      <c r="K616" s="147">
        <f t="shared" si="2"/>
        <v>0</v>
      </c>
      <c r="L616" s="148" t="str">
        <f>IF($F616="","",VLOOKUP($F616,'Bảng tổng hợp'!$C$11:$M$20000,10,0))</f>
        <v/>
      </c>
      <c r="M616" s="149" t="str">
        <f>IF($F616="","",VLOOKUP($F616,'Bảng tổng hợp'!$C$11:$M$20000,11,0))</f>
        <v/>
      </c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</row>
    <row r="617" ht="15.75" customHeight="1">
      <c r="A617" s="15"/>
      <c r="B617" s="15"/>
      <c r="C617" s="16"/>
      <c r="D617" s="15"/>
      <c r="E617" s="15"/>
      <c r="F617" s="15"/>
      <c r="G617" s="143" t="str">
        <f>IF($F617="","",VLOOKUP($F617,'Bảng tổng hợp'!$C$11:$Q$20000,2,0))</f>
        <v/>
      </c>
      <c r="H617" s="144" t="str">
        <f>IF($F617="","",VLOOKUP($F617,'Bảng tổng hợp'!$C$11:$Q$20000,3,0))</f>
        <v/>
      </c>
      <c r="I617" s="19"/>
      <c r="J617" s="146">
        <f>IF(F617="",0,VLOOKUP(F617,'Bảng tổng hợp'!$P$11:$Q$397,2,0))</f>
        <v>0</v>
      </c>
      <c r="K617" s="147">
        <f t="shared" si="2"/>
        <v>0</v>
      </c>
      <c r="L617" s="148" t="str">
        <f>IF($F617="","",VLOOKUP($F617,'Bảng tổng hợp'!$C$11:$M$20000,10,0))</f>
        <v/>
      </c>
      <c r="M617" s="149" t="str">
        <f>IF($F617="","",VLOOKUP($F617,'Bảng tổng hợp'!$C$11:$M$20000,11,0))</f>
        <v/>
      </c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</row>
    <row r="618" ht="15.75" customHeight="1">
      <c r="A618" s="15"/>
      <c r="B618" s="15"/>
      <c r="C618" s="16"/>
      <c r="D618" s="15"/>
      <c r="E618" s="15"/>
      <c r="F618" s="15"/>
      <c r="G618" s="143" t="str">
        <f>IF($F618="","",VLOOKUP($F618,'Bảng tổng hợp'!$C$11:$Q$20000,2,0))</f>
        <v/>
      </c>
      <c r="H618" s="144" t="str">
        <f>IF($F618="","",VLOOKUP($F618,'Bảng tổng hợp'!$C$11:$Q$20000,3,0))</f>
        <v/>
      </c>
      <c r="I618" s="19"/>
      <c r="J618" s="146">
        <f>IF(F618="",0,VLOOKUP(F618,'Bảng tổng hợp'!$P$11:$Q$397,2,0))</f>
        <v>0</v>
      </c>
      <c r="K618" s="147">
        <f t="shared" si="2"/>
        <v>0</v>
      </c>
      <c r="L618" s="148" t="str">
        <f>IF($F618="","",VLOOKUP($F618,'Bảng tổng hợp'!$C$11:$M$20000,10,0))</f>
        <v/>
      </c>
      <c r="M618" s="149" t="str">
        <f>IF($F618="","",VLOOKUP($F618,'Bảng tổng hợp'!$C$11:$M$20000,11,0))</f>
        <v/>
      </c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</row>
    <row r="619" ht="15.75" customHeight="1">
      <c r="A619" s="15"/>
      <c r="B619" s="15"/>
      <c r="C619" s="16"/>
      <c r="D619" s="15"/>
      <c r="E619" s="15"/>
      <c r="F619" s="15"/>
      <c r="G619" s="143" t="str">
        <f>IF($F619="","",VLOOKUP($F619,'Bảng tổng hợp'!$C$11:$Q$20000,2,0))</f>
        <v/>
      </c>
      <c r="H619" s="144" t="str">
        <f>IF($F619="","",VLOOKUP($F619,'Bảng tổng hợp'!$C$11:$Q$20000,3,0))</f>
        <v/>
      </c>
      <c r="I619" s="19"/>
      <c r="J619" s="146">
        <f>IF(F619="",0,VLOOKUP(F619,'Bảng tổng hợp'!$P$11:$Q$397,2,0))</f>
        <v>0</v>
      </c>
      <c r="K619" s="147">
        <f t="shared" si="2"/>
        <v>0</v>
      </c>
      <c r="L619" s="148" t="str">
        <f>IF($F619="","",VLOOKUP($F619,'Bảng tổng hợp'!$C$11:$M$20000,10,0))</f>
        <v/>
      </c>
      <c r="M619" s="149" t="str">
        <f>IF($F619="","",VLOOKUP($F619,'Bảng tổng hợp'!$C$11:$M$20000,11,0))</f>
        <v/>
      </c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</row>
    <row r="620" ht="15.75" customHeight="1">
      <c r="A620" s="15"/>
      <c r="B620" s="15"/>
      <c r="C620" s="16"/>
      <c r="D620" s="15"/>
      <c r="E620" s="15"/>
      <c r="F620" s="15"/>
      <c r="G620" s="143" t="str">
        <f>IF($F620="","",VLOOKUP($F620,'Bảng tổng hợp'!$C$11:$Q$20000,2,0))</f>
        <v/>
      </c>
      <c r="H620" s="144" t="str">
        <f>IF($F620="","",VLOOKUP($F620,'Bảng tổng hợp'!$C$11:$Q$20000,3,0))</f>
        <v/>
      </c>
      <c r="I620" s="19"/>
      <c r="J620" s="146">
        <f>IF(F620="",0,VLOOKUP(F620,'Bảng tổng hợp'!$P$11:$Q$397,2,0))</f>
        <v>0</v>
      </c>
      <c r="K620" s="147">
        <f t="shared" si="2"/>
        <v>0</v>
      </c>
      <c r="L620" s="148" t="str">
        <f>IF($F620="","",VLOOKUP($F620,'Bảng tổng hợp'!$C$11:$M$20000,10,0))</f>
        <v/>
      </c>
      <c r="M620" s="149" t="str">
        <f>IF($F620="","",VLOOKUP($F620,'Bảng tổng hợp'!$C$11:$M$20000,11,0))</f>
        <v/>
      </c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</row>
    <row r="621" ht="15.75" customHeight="1">
      <c r="A621" s="15"/>
      <c r="B621" s="15"/>
      <c r="C621" s="16"/>
      <c r="D621" s="15"/>
      <c r="E621" s="15"/>
      <c r="F621" s="15"/>
      <c r="G621" s="143" t="str">
        <f>IF($F621="","",VLOOKUP($F621,'Bảng tổng hợp'!$C$11:$Q$20000,2,0))</f>
        <v/>
      </c>
      <c r="H621" s="144" t="str">
        <f>IF($F621="","",VLOOKUP($F621,'Bảng tổng hợp'!$C$11:$Q$20000,3,0))</f>
        <v/>
      </c>
      <c r="I621" s="19"/>
      <c r="J621" s="146">
        <f>IF(F621="",0,VLOOKUP(F621,'Bảng tổng hợp'!$P$11:$Q$397,2,0))</f>
        <v>0</v>
      </c>
      <c r="K621" s="147">
        <f t="shared" si="2"/>
        <v>0</v>
      </c>
      <c r="L621" s="148" t="str">
        <f>IF($F621="","",VLOOKUP($F621,'Bảng tổng hợp'!$C$11:$M$20000,10,0))</f>
        <v/>
      </c>
      <c r="M621" s="149" t="str">
        <f>IF($F621="","",VLOOKUP($F621,'Bảng tổng hợp'!$C$11:$M$20000,11,0))</f>
        <v/>
      </c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</row>
    <row r="622" ht="15.75" customHeight="1">
      <c r="A622" s="15"/>
      <c r="B622" s="15"/>
      <c r="C622" s="16"/>
      <c r="D622" s="15"/>
      <c r="E622" s="15"/>
      <c r="F622" s="15"/>
      <c r="G622" s="143" t="str">
        <f>IF($F622="","",VLOOKUP($F622,'Bảng tổng hợp'!$C$11:$Q$20000,2,0))</f>
        <v/>
      </c>
      <c r="H622" s="144" t="str">
        <f>IF($F622="","",VLOOKUP($F622,'Bảng tổng hợp'!$C$11:$Q$20000,3,0))</f>
        <v/>
      </c>
      <c r="I622" s="19"/>
      <c r="J622" s="146">
        <f>IF(F622="",0,VLOOKUP(F622,'Bảng tổng hợp'!$P$11:$Q$397,2,0))</f>
        <v>0</v>
      </c>
      <c r="K622" s="147">
        <f t="shared" si="2"/>
        <v>0</v>
      </c>
      <c r="L622" s="148" t="str">
        <f>IF($F622="","",VLOOKUP($F622,'Bảng tổng hợp'!$C$11:$M$20000,10,0))</f>
        <v/>
      </c>
      <c r="M622" s="149" t="str">
        <f>IF($F622="","",VLOOKUP($F622,'Bảng tổng hợp'!$C$11:$M$20000,11,0))</f>
        <v/>
      </c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</row>
    <row r="623" ht="15.75" customHeight="1">
      <c r="A623" s="15"/>
      <c r="B623" s="15"/>
      <c r="C623" s="16"/>
      <c r="D623" s="15"/>
      <c r="E623" s="15"/>
      <c r="F623" s="15"/>
      <c r="G623" s="143" t="str">
        <f>IF($F623="","",VLOOKUP($F623,'Bảng tổng hợp'!$C$11:$Q$20000,2,0))</f>
        <v/>
      </c>
      <c r="H623" s="144" t="str">
        <f>IF($F623="","",VLOOKUP($F623,'Bảng tổng hợp'!$C$11:$Q$20000,3,0))</f>
        <v/>
      </c>
      <c r="I623" s="19"/>
      <c r="J623" s="146">
        <f>IF(F623="",0,VLOOKUP(F623,'Bảng tổng hợp'!$P$11:$Q$397,2,0))</f>
        <v>0</v>
      </c>
      <c r="K623" s="147">
        <f t="shared" si="2"/>
        <v>0</v>
      </c>
      <c r="L623" s="148" t="str">
        <f>IF($F623="","",VLOOKUP($F623,'Bảng tổng hợp'!$C$11:$M$20000,10,0))</f>
        <v/>
      </c>
      <c r="M623" s="149" t="str">
        <f>IF($F623="","",VLOOKUP($F623,'Bảng tổng hợp'!$C$11:$M$20000,11,0))</f>
        <v/>
      </c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</row>
    <row r="624" ht="15.75" customHeight="1">
      <c r="A624" s="15"/>
      <c r="B624" s="15"/>
      <c r="C624" s="16"/>
      <c r="D624" s="15"/>
      <c r="E624" s="15"/>
      <c r="F624" s="15"/>
      <c r="G624" s="143" t="str">
        <f>IF($F624="","",VLOOKUP($F624,'Bảng tổng hợp'!$C$11:$Q$20000,2,0))</f>
        <v/>
      </c>
      <c r="H624" s="144" t="str">
        <f>IF($F624="","",VLOOKUP($F624,'Bảng tổng hợp'!$C$11:$Q$20000,3,0))</f>
        <v/>
      </c>
      <c r="I624" s="19"/>
      <c r="J624" s="146">
        <f>IF(F624="",0,VLOOKUP(F624,'Bảng tổng hợp'!$P$11:$Q$397,2,0))</f>
        <v>0</v>
      </c>
      <c r="K624" s="147">
        <f t="shared" si="2"/>
        <v>0</v>
      </c>
      <c r="L624" s="148" t="str">
        <f>IF($F624="","",VLOOKUP($F624,'Bảng tổng hợp'!$C$11:$M$20000,10,0))</f>
        <v/>
      </c>
      <c r="M624" s="149" t="str">
        <f>IF($F624="","",VLOOKUP($F624,'Bảng tổng hợp'!$C$11:$M$20000,11,0))</f>
        <v/>
      </c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</row>
    <row r="625" ht="15.75" customHeight="1">
      <c r="A625" s="15"/>
      <c r="B625" s="15"/>
      <c r="C625" s="16"/>
      <c r="D625" s="15"/>
      <c r="E625" s="15"/>
      <c r="F625" s="15"/>
      <c r="G625" s="143" t="str">
        <f>IF($F625="","",VLOOKUP($F625,'Bảng tổng hợp'!$C$11:$Q$20000,2,0))</f>
        <v/>
      </c>
      <c r="H625" s="144" t="str">
        <f>IF($F625="","",VLOOKUP($F625,'Bảng tổng hợp'!$C$11:$Q$20000,3,0))</f>
        <v/>
      </c>
      <c r="I625" s="19"/>
      <c r="J625" s="146">
        <f>IF(F625="",0,VLOOKUP(F625,'Bảng tổng hợp'!$P$11:$Q$397,2,0))</f>
        <v>0</v>
      </c>
      <c r="K625" s="147">
        <f t="shared" si="2"/>
        <v>0</v>
      </c>
      <c r="L625" s="148" t="str">
        <f>IF($F625="","",VLOOKUP($F625,'Bảng tổng hợp'!$C$11:$M$20000,10,0))</f>
        <v/>
      </c>
      <c r="M625" s="149" t="str">
        <f>IF($F625="","",VLOOKUP($F625,'Bảng tổng hợp'!$C$11:$M$20000,11,0))</f>
        <v/>
      </c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</row>
    <row r="626" ht="15.75" customHeight="1">
      <c r="A626" s="15"/>
      <c r="B626" s="15"/>
      <c r="C626" s="16"/>
      <c r="D626" s="15"/>
      <c r="E626" s="15"/>
      <c r="F626" s="15"/>
      <c r="G626" s="143" t="str">
        <f>IF($F626="","",VLOOKUP($F626,'Bảng tổng hợp'!$C$11:$Q$20000,2,0))</f>
        <v/>
      </c>
      <c r="H626" s="144" t="str">
        <f>IF($F626="","",VLOOKUP($F626,'Bảng tổng hợp'!$C$11:$Q$20000,3,0))</f>
        <v/>
      </c>
      <c r="I626" s="19"/>
      <c r="J626" s="146">
        <f>IF(F626="",0,VLOOKUP(F626,'Bảng tổng hợp'!$P$11:$Q$397,2,0))</f>
        <v>0</v>
      </c>
      <c r="K626" s="147">
        <f t="shared" si="2"/>
        <v>0</v>
      </c>
      <c r="L626" s="148" t="str">
        <f>IF($F626="","",VLOOKUP($F626,'Bảng tổng hợp'!$C$11:$M$20000,10,0))</f>
        <v/>
      </c>
      <c r="M626" s="149" t="str">
        <f>IF($F626="","",VLOOKUP($F626,'Bảng tổng hợp'!$C$11:$M$20000,11,0))</f>
        <v/>
      </c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</row>
    <row r="627" ht="15.75" customHeight="1">
      <c r="A627" s="15"/>
      <c r="B627" s="15"/>
      <c r="C627" s="16"/>
      <c r="D627" s="15"/>
      <c r="E627" s="15"/>
      <c r="F627" s="15"/>
      <c r="G627" s="143" t="str">
        <f>IF($F627="","",VLOOKUP($F627,'Bảng tổng hợp'!$C$11:$Q$20000,2,0))</f>
        <v/>
      </c>
      <c r="H627" s="144" t="str">
        <f>IF($F627="","",VLOOKUP($F627,'Bảng tổng hợp'!$C$11:$Q$20000,3,0))</f>
        <v/>
      </c>
      <c r="I627" s="19"/>
      <c r="J627" s="146">
        <f>IF(F627="",0,VLOOKUP(F627,'Bảng tổng hợp'!$P$11:$Q$397,2,0))</f>
        <v>0</v>
      </c>
      <c r="K627" s="147">
        <f t="shared" si="2"/>
        <v>0</v>
      </c>
      <c r="L627" s="148" t="str">
        <f>IF($F627="","",VLOOKUP($F627,'Bảng tổng hợp'!$C$11:$M$20000,10,0))</f>
        <v/>
      </c>
      <c r="M627" s="149" t="str">
        <f>IF($F627="","",VLOOKUP($F627,'Bảng tổng hợp'!$C$11:$M$20000,11,0))</f>
        <v/>
      </c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</row>
    <row r="628" ht="15.75" customHeight="1">
      <c r="A628" s="15"/>
      <c r="B628" s="15"/>
      <c r="C628" s="16"/>
      <c r="D628" s="15"/>
      <c r="E628" s="15"/>
      <c r="F628" s="15"/>
      <c r="G628" s="143" t="str">
        <f>IF($F628="","",VLOOKUP($F628,'Bảng tổng hợp'!$C$11:$Q$20000,2,0))</f>
        <v/>
      </c>
      <c r="H628" s="144" t="str">
        <f>IF($F628="","",VLOOKUP($F628,'Bảng tổng hợp'!$C$11:$Q$20000,3,0))</f>
        <v/>
      </c>
      <c r="I628" s="19"/>
      <c r="J628" s="146">
        <f>IF(F628="",0,VLOOKUP(F628,'Bảng tổng hợp'!$P$11:$Q$397,2,0))</f>
        <v>0</v>
      </c>
      <c r="K628" s="147">
        <f t="shared" si="2"/>
        <v>0</v>
      </c>
      <c r="L628" s="148" t="str">
        <f>IF($F628="","",VLOOKUP($F628,'Bảng tổng hợp'!$C$11:$M$20000,10,0))</f>
        <v/>
      </c>
      <c r="M628" s="149" t="str">
        <f>IF($F628="","",VLOOKUP($F628,'Bảng tổng hợp'!$C$11:$M$20000,11,0))</f>
        <v/>
      </c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</row>
    <row r="629" ht="15.75" customHeight="1">
      <c r="A629" s="15"/>
      <c r="B629" s="15"/>
      <c r="C629" s="16"/>
      <c r="D629" s="15"/>
      <c r="E629" s="15"/>
      <c r="F629" s="15"/>
      <c r="G629" s="143" t="str">
        <f>IF($F629="","",VLOOKUP($F629,'Bảng tổng hợp'!$C$11:$Q$20000,2,0))</f>
        <v/>
      </c>
      <c r="H629" s="144" t="str">
        <f>IF($F629="","",VLOOKUP($F629,'Bảng tổng hợp'!$C$11:$Q$20000,3,0))</f>
        <v/>
      </c>
      <c r="I629" s="19"/>
      <c r="J629" s="146">
        <f>IF(F629="",0,VLOOKUP(F629,'Bảng tổng hợp'!$P$11:$Q$397,2,0))</f>
        <v>0</v>
      </c>
      <c r="K629" s="147">
        <f t="shared" si="2"/>
        <v>0</v>
      </c>
      <c r="L629" s="148" t="str">
        <f>IF($F629="","",VLOOKUP($F629,'Bảng tổng hợp'!$C$11:$M$20000,10,0))</f>
        <v/>
      </c>
      <c r="M629" s="149" t="str">
        <f>IF($F629="","",VLOOKUP($F629,'Bảng tổng hợp'!$C$11:$M$20000,11,0))</f>
        <v/>
      </c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</row>
    <row r="630" ht="15.75" customHeight="1">
      <c r="A630" s="15"/>
      <c r="B630" s="15"/>
      <c r="C630" s="16"/>
      <c r="D630" s="15"/>
      <c r="E630" s="15"/>
      <c r="F630" s="15"/>
      <c r="G630" s="143" t="str">
        <f>IF($F630="","",VLOOKUP($F630,'Bảng tổng hợp'!$C$11:$Q$20000,2,0))</f>
        <v/>
      </c>
      <c r="H630" s="144" t="str">
        <f>IF($F630="","",VLOOKUP($F630,'Bảng tổng hợp'!$C$11:$Q$20000,3,0))</f>
        <v/>
      </c>
      <c r="I630" s="19"/>
      <c r="J630" s="146">
        <f>IF(F630="",0,VLOOKUP(F630,'Bảng tổng hợp'!$P$11:$Q$397,2,0))</f>
        <v>0</v>
      </c>
      <c r="K630" s="147">
        <f t="shared" si="2"/>
        <v>0</v>
      </c>
      <c r="L630" s="148" t="str">
        <f>IF($F630="","",VLOOKUP($F630,'Bảng tổng hợp'!$C$11:$M$20000,10,0))</f>
        <v/>
      </c>
      <c r="M630" s="149" t="str">
        <f>IF($F630="","",VLOOKUP($F630,'Bảng tổng hợp'!$C$11:$M$20000,11,0))</f>
        <v/>
      </c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</row>
    <row r="631" ht="15.75" customHeight="1">
      <c r="A631" s="15"/>
      <c r="B631" s="15"/>
      <c r="C631" s="16"/>
      <c r="D631" s="15"/>
      <c r="E631" s="15"/>
      <c r="F631" s="15"/>
      <c r="G631" s="143" t="str">
        <f>IF($F631="","",VLOOKUP($F631,'Bảng tổng hợp'!$C$11:$Q$20000,2,0))</f>
        <v/>
      </c>
      <c r="H631" s="144" t="str">
        <f>IF($F631="","",VLOOKUP($F631,'Bảng tổng hợp'!$C$11:$Q$20000,3,0))</f>
        <v/>
      </c>
      <c r="I631" s="19"/>
      <c r="J631" s="146">
        <f>IF(F631="",0,VLOOKUP(F631,'Bảng tổng hợp'!$P$11:$Q$397,2,0))</f>
        <v>0</v>
      </c>
      <c r="K631" s="147">
        <f t="shared" si="2"/>
        <v>0</v>
      </c>
      <c r="L631" s="148" t="str">
        <f>IF($F631="","",VLOOKUP($F631,'Bảng tổng hợp'!$C$11:$M$20000,10,0))</f>
        <v/>
      </c>
      <c r="M631" s="149" t="str">
        <f>IF($F631="","",VLOOKUP($F631,'Bảng tổng hợp'!$C$11:$M$20000,11,0))</f>
        <v/>
      </c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</row>
    <row r="632" ht="15.75" customHeight="1">
      <c r="A632" s="15"/>
      <c r="B632" s="15"/>
      <c r="C632" s="16"/>
      <c r="D632" s="15"/>
      <c r="E632" s="15"/>
      <c r="F632" s="15"/>
      <c r="G632" s="143" t="str">
        <f>IF($F632="","",VLOOKUP($F632,'Bảng tổng hợp'!$C$11:$Q$20000,2,0))</f>
        <v/>
      </c>
      <c r="H632" s="144" t="str">
        <f>IF($F632="","",VLOOKUP($F632,'Bảng tổng hợp'!$C$11:$Q$20000,3,0))</f>
        <v/>
      </c>
      <c r="I632" s="19"/>
      <c r="J632" s="146">
        <f>IF(F632="",0,VLOOKUP(F632,'Bảng tổng hợp'!$P$11:$Q$397,2,0))</f>
        <v>0</v>
      </c>
      <c r="K632" s="147">
        <f t="shared" si="2"/>
        <v>0</v>
      </c>
      <c r="L632" s="148" t="str">
        <f>IF($F632="","",VLOOKUP($F632,'Bảng tổng hợp'!$C$11:$M$20000,10,0))</f>
        <v/>
      </c>
      <c r="M632" s="149" t="str">
        <f>IF($F632="","",VLOOKUP($F632,'Bảng tổng hợp'!$C$11:$M$20000,11,0))</f>
        <v/>
      </c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</row>
    <row r="633" ht="15.75" customHeight="1">
      <c r="A633" s="15"/>
      <c r="B633" s="15"/>
      <c r="C633" s="16"/>
      <c r="D633" s="15"/>
      <c r="E633" s="15"/>
      <c r="F633" s="15"/>
      <c r="G633" s="143" t="str">
        <f>IF($F633="","",VLOOKUP($F633,'Bảng tổng hợp'!$C$11:$Q$20000,2,0))</f>
        <v/>
      </c>
      <c r="H633" s="144" t="str">
        <f>IF($F633="","",VLOOKUP($F633,'Bảng tổng hợp'!$C$11:$Q$20000,3,0))</f>
        <v/>
      </c>
      <c r="I633" s="19"/>
      <c r="J633" s="146">
        <f>IF(F633="",0,VLOOKUP(F633,'Bảng tổng hợp'!$P$11:$Q$397,2,0))</f>
        <v>0</v>
      </c>
      <c r="K633" s="147">
        <f t="shared" si="2"/>
        <v>0</v>
      </c>
      <c r="L633" s="148" t="str">
        <f>IF($F633="","",VLOOKUP($F633,'Bảng tổng hợp'!$C$11:$M$20000,10,0))</f>
        <v/>
      </c>
      <c r="M633" s="149" t="str">
        <f>IF($F633="","",VLOOKUP($F633,'Bảng tổng hợp'!$C$11:$M$20000,11,0))</f>
        <v/>
      </c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</row>
    <row r="634" ht="15.75" customHeight="1">
      <c r="A634" s="15"/>
      <c r="B634" s="15"/>
      <c r="C634" s="16"/>
      <c r="D634" s="15"/>
      <c r="E634" s="15"/>
      <c r="F634" s="15"/>
      <c r="G634" s="143" t="str">
        <f>IF($F634="","",VLOOKUP($F634,'Bảng tổng hợp'!$C$11:$Q$20000,2,0))</f>
        <v/>
      </c>
      <c r="H634" s="144" t="str">
        <f>IF($F634="","",VLOOKUP($F634,'Bảng tổng hợp'!$C$11:$Q$20000,3,0))</f>
        <v/>
      </c>
      <c r="I634" s="19"/>
      <c r="J634" s="146">
        <f>IF(F634="",0,VLOOKUP(F634,'Bảng tổng hợp'!$P$11:$Q$397,2,0))</f>
        <v>0</v>
      </c>
      <c r="K634" s="147">
        <f t="shared" si="2"/>
        <v>0</v>
      </c>
      <c r="L634" s="148" t="str">
        <f>IF($F634="","",VLOOKUP($F634,'Bảng tổng hợp'!$C$11:$M$20000,10,0))</f>
        <v/>
      </c>
      <c r="M634" s="149" t="str">
        <f>IF($F634="","",VLOOKUP($F634,'Bảng tổng hợp'!$C$11:$M$20000,11,0))</f>
        <v/>
      </c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</row>
    <row r="635" ht="15.75" customHeight="1">
      <c r="A635" s="15"/>
      <c r="B635" s="15"/>
      <c r="C635" s="16"/>
      <c r="D635" s="15"/>
      <c r="E635" s="15"/>
      <c r="F635" s="15"/>
      <c r="G635" s="143" t="str">
        <f>IF($F635="","",VLOOKUP($F635,'Bảng tổng hợp'!$C$11:$Q$20000,2,0))</f>
        <v/>
      </c>
      <c r="H635" s="144" t="str">
        <f>IF($F635="","",VLOOKUP($F635,'Bảng tổng hợp'!$C$11:$Q$20000,3,0))</f>
        <v/>
      </c>
      <c r="I635" s="19"/>
      <c r="J635" s="146">
        <f>IF(F635="",0,VLOOKUP(F635,'Bảng tổng hợp'!$P$11:$Q$397,2,0))</f>
        <v>0</v>
      </c>
      <c r="K635" s="147">
        <f t="shared" si="2"/>
        <v>0</v>
      </c>
      <c r="L635" s="148" t="str">
        <f>IF($F635="","",VLOOKUP($F635,'Bảng tổng hợp'!$C$11:$M$20000,10,0))</f>
        <v/>
      </c>
      <c r="M635" s="149" t="str">
        <f>IF($F635="","",VLOOKUP($F635,'Bảng tổng hợp'!$C$11:$M$20000,11,0))</f>
        <v/>
      </c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</row>
    <row r="636" ht="15.75" customHeight="1">
      <c r="A636" s="15"/>
      <c r="B636" s="15"/>
      <c r="C636" s="16"/>
      <c r="D636" s="15"/>
      <c r="E636" s="15"/>
      <c r="F636" s="15"/>
      <c r="G636" s="143" t="str">
        <f>IF($F636="","",VLOOKUP($F636,'Bảng tổng hợp'!$C$11:$Q$20000,2,0))</f>
        <v/>
      </c>
      <c r="H636" s="144" t="str">
        <f>IF($F636="","",VLOOKUP($F636,'Bảng tổng hợp'!$C$11:$Q$20000,3,0))</f>
        <v/>
      </c>
      <c r="I636" s="19"/>
      <c r="J636" s="146">
        <f>IF(F636="",0,VLOOKUP(F636,'Bảng tổng hợp'!$P$11:$Q$397,2,0))</f>
        <v>0</v>
      </c>
      <c r="K636" s="147">
        <f t="shared" si="2"/>
        <v>0</v>
      </c>
      <c r="L636" s="148" t="str">
        <f>IF($F636="","",VLOOKUP($F636,'Bảng tổng hợp'!$C$11:$M$20000,10,0))</f>
        <v/>
      </c>
      <c r="M636" s="149" t="str">
        <f>IF($F636="","",VLOOKUP($F636,'Bảng tổng hợp'!$C$11:$M$20000,11,0))</f>
        <v/>
      </c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</row>
    <row r="637" ht="15.75" customHeight="1">
      <c r="A637" s="15"/>
      <c r="B637" s="15"/>
      <c r="C637" s="16"/>
      <c r="D637" s="15"/>
      <c r="E637" s="15"/>
      <c r="F637" s="15"/>
      <c r="G637" s="143" t="str">
        <f>IF($F637="","",VLOOKUP($F637,'Bảng tổng hợp'!$C$11:$Q$20000,2,0))</f>
        <v/>
      </c>
      <c r="H637" s="144" t="str">
        <f>IF($F637="","",VLOOKUP($F637,'Bảng tổng hợp'!$C$11:$Q$20000,3,0))</f>
        <v/>
      </c>
      <c r="I637" s="19"/>
      <c r="J637" s="146">
        <f>IF(F637="",0,VLOOKUP(F637,'Bảng tổng hợp'!$P$11:$Q$397,2,0))</f>
        <v>0</v>
      </c>
      <c r="K637" s="147">
        <f t="shared" si="2"/>
        <v>0</v>
      </c>
      <c r="L637" s="148" t="str">
        <f>IF($F637="","",VLOOKUP($F637,'Bảng tổng hợp'!$C$11:$M$20000,10,0))</f>
        <v/>
      </c>
      <c r="M637" s="149" t="str">
        <f>IF($F637="","",VLOOKUP($F637,'Bảng tổng hợp'!$C$11:$M$20000,11,0))</f>
        <v/>
      </c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</row>
    <row r="638" ht="15.75" customHeight="1">
      <c r="A638" s="15"/>
      <c r="B638" s="15"/>
      <c r="C638" s="16"/>
      <c r="D638" s="15"/>
      <c r="E638" s="15"/>
      <c r="F638" s="15"/>
      <c r="G638" s="143" t="str">
        <f>IF($F638="","",VLOOKUP($F638,'Bảng tổng hợp'!$C$11:$Q$20000,2,0))</f>
        <v/>
      </c>
      <c r="H638" s="144" t="str">
        <f>IF($F638="","",VLOOKUP($F638,'Bảng tổng hợp'!$C$11:$Q$20000,3,0))</f>
        <v/>
      </c>
      <c r="I638" s="19"/>
      <c r="J638" s="146">
        <f>IF(F638="",0,VLOOKUP(F638,'Bảng tổng hợp'!$P$11:$Q$397,2,0))</f>
        <v>0</v>
      </c>
      <c r="K638" s="147">
        <f t="shared" si="2"/>
        <v>0</v>
      </c>
      <c r="L638" s="148" t="str">
        <f>IF($F638="","",VLOOKUP($F638,'Bảng tổng hợp'!$C$11:$M$20000,10,0))</f>
        <v/>
      </c>
      <c r="M638" s="149" t="str">
        <f>IF($F638="","",VLOOKUP($F638,'Bảng tổng hợp'!$C$11:$M$20000,11,0))</f>
        <v/>
      </c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</row>
    <row r="639" ht="15.75" customHeight="1">
      <c r="A639" s="15"/>
      <c r="B639" s="15"/>
      <c r="C639" s="16"/>
      <c r="D639" s="15"/>
      <c r="E639" s="15"/>
      <c r="F639" s="15"/>
      <c r="G639" s="143" t="str">
        <f>IF($F639="","",VLOOKUP($F639,'Bảng tổng hợp'!$C$11:$Q$20000,2,0))</f>
        <v/>
      </c>
      <c r="H639" s="144" t="str">
        <f>IF($F639="","",VLOOKUP($F639,'Bảng tổng hợp'!$C$11:$Q$20000,3,0))</f>
        <v/>
      </c>
      <c r="I639" s="19"/>
      <c r="J639" s="146">
        <f>IF(F639="",0,VLOOKUP(F639,'Bảng tổng hợp'!$P$11:$Q$397,2,0))</f>
        <v>0</v>
      </c>
      <c r="K639" s="147">
        <f t="shared" si="2"/>
        <v>0</v>
      </c>
      <c r="L639" s="148" t="str">
        <f>IF($F639="","",VLOOKUP($F639,'Bảng tổng hợp'!$C$11:$M$20000,10,0))</f>
        <v/>
      </c>
      <c r="M639" s="149" t="str">
        <f>IF($F639="","",VLOOKUP($F639,'Bảng tổng hợp'!$C$11:$M$20000,11,0))</f>
        <v/>
      </c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</row>
    <row r="640" ht="15.75" customHeight="1">
      <c r="A640" s="15"/>
      <c r="B640" s="15"/>
      <c r="C640" s="16"/>
      <c r="D640" s="15"/>
      <c r="E640" s="15"/>
      <c r="F640" s="15"/>
      <c r="G640" s="143" t="str">
        <f>IF($F640="","",VLOOKUP($F640,'Bảng tổng hợp'!$C$11:$Q$20000,2,0))</f>
        <v/>
      </c>
      <c r="H640" s="144" t="str">
        <f>IF($F640="","",VLOOKUP($F640,'Bảng tổng hợp'!$C$11:$Q$20000,3,0))</f>
        <v/>
      </c>
      <c r="I640" s="19"/>
      <c r="J640" s="146">
        <f>IF(F640="",0,VLOOKUP(F640,'Bảng tổng hợp'!$P$11:$Q$397,2,0))</f>
        <v>0</v>
      </c>
      <c r="K640" s="147">
        <f t="shared" si="2"/>
        <v>0</v>
      </c>
      <c r="L640" s="148" t="str">
        <f>IF($F640="","",VLOOKUP($F640,'Bảng tổng hợp'!$C$11:$M$20000,10,0))</f>
        <v/>
      </c>
      <c r="M640" s="149" t="str">
        <f>IF($F640="","",VLOOKUP($F640,'Bảng tổng hợp'!$C$11:$M$20000,11,0))</f>
        <v/>
      </c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</row>
    <row r="641" ht="15.75" customHeight="1">
      <c r="A641" s="15"/>
      <c r="B641" s="15"/>
      <c r="C641" s="16"/>
      <c r="D641" s="15"/>
      <c r="E641" s="15"/>
      <c r="F641" s="15"/>
      <c r="G641" s="143" t="str">
        <f>IF($F641="","",VLOOKUP($F641,'Bảng tổng hợp'!$C$11:$Q$20000,2,0))</f>
        <v/>
      </c>
      <c r="H641" s="144" t="str">
        <f>IF($F641="","",VLOOKUP($F641,'Bảng tổng hợp'!$C$11:$Q$20000,3,0))</f>
        <v/>
      </c>
      <c r="I641" s="19"/>
      <c r="J641" s="146">
        <f>IF(F641="",0,VLOOKUP(F641,'Bảng tổng hợp'!$P$11:$Q$397,2,0))</f>
        <v>0</v>
      </c>
      <c r="K641" s="147">
        <f t="shared" si="2"/>
        <v>0</v>
      </c>
      <c r="L641" s="148" t="str">
        <f>IF($F641="","",VLOOKUP($F641,'Bảng tổng hợp'!$C$11:$M$20000,10,0))</f>
        <v/>
      </c>
      <c r="M641" s="149" t="str">
        <f>IF($F641="","",VLOOKUP($F641,'Bảng tổng hợp'!$C$11:$M$20000,11,0))</f>
        <v/>
      </c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</row>
    <row r="642" ht="15.75" customHeight="1">
      <c r="A642" s="15"/>
      <c r="B642" s="15"/>
      <c r="C642" s="16"/>
      <c r="D642" s="15"/>
      <c r="E642" s="15"/>
      <c r="F642" s="15"/>
      <c r="G642" s="143" t="str">
        <f>IF($F642="","",VLOOKUP($F642,'Bảng tổng hợp'!$C$11:$Q$20000,2,0))</f>
        <v/>
      </c>
      <c r="H642" s="144" t="str">
        <f>IF($F642="","",VLOOKUP($F642,'Bảng tổng hợp'!$C$11:$Q$20000,3,0))</f>
        <v/>
      </c>
      <c r="I642" s="19"/>
      <c r="J642" s="146">
        <f>IF(F642="",0,VLOOKUP(F642,'Bảng tổng hợp'!$P$11:$Q$397,2,0))</f>
        <v>0</v>
      </c>
      <c r="K642" s="147">
        <f t="shared" si="2"/>
        <v>0</v>
      </c>
      <c r="L642" s="148" t="str">
        <f>IF($F642="","",VLOOKUP($F642,'Bảng tổng hợp'!$C$11:$M$20000,10,0))</f>
        <v/>
      </c>
      <c r="M642" s="149" t="str">
        <f>IF($F642="","",VLOOKUP($F642,'Bảng tổng hợp'!$C$11:$M$20000,11,0))</f>
        <v/>
      </c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</row>
    <row r="643" ht="15.75" customHeight="1">
      <c r="A643" s="15"/>
      <c r="B643" s="15"/>
      <c r="C643" s="16"/>
      <c r="D643" s="15"/>
      <c r="E643" s="15"/>
      <c r="F643" s="15"/>
      <c r="G643" s="143" t="str">
        <f>IF($F643="","",VLOOKUP($F643,'Bảng tổng hợp'!$C$11:$Q$20000,2,0))</f>
        <v/>
      </c>
      <c r="H643" s="144" t="str">
        <f>IF($F643="","",VLOOKUP($F643,'Bảng tổng hợp'!$C$11:$Q$20000,3,0))</f>
        <v/>
      </c>
      <c r="I643" s="19"/>
      <c r="J643" s="146">
        <f>IF(F643="",0,VLOOKUP(F643,'Bảng tổng hợp'!$P$11:$Q$397,2,0))</f>
        <v>0</v>
      </c>
      <c r="K643" s="147">
        <f t="shared" si="2"/>
        <v>0</v>
      </c>
      <c r="L643" s="148" t="str">
        <f>IF($F643="","",VLOOKUP($F643,'Bảng tổng hợp'!$C$11:$M$20000,10,0))</f>
        <v/>
      </c>
      <c r="M643" s="149" t="str">
        <f>IF($F643="","",VLOOKUP($F643,'Bảng tổng hợp'!$C$11:$M$20000,11,0))</f>
        <v/>
      </c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</row>
    <row r="644" ht="15.75" customHeight="1">
      <c r="A644" s="15"/>
      <c r="B644" s="15"/>
      <c r="C644" s="16"/>
      <c r="D644" s="15"/>
      <c r="E644" s="15"/>
      <c r="F644" s="15"/>
      <c r="G644" s="143" t="str">
        <f>IF($F644="","",VLOOKUP($F644,'Bảng tổng hợp'!$C$11:$Q$20000,2,0))</f>
        <v/>
      </c>
      <c r="H644" s="144" t="str">
        <f>IF($F644="","",VLOOKUP($F644,'Bảng tổng hợp'!$C$11:$Q$20000,3,0))</f>
        <v/>
      </c>
      <c r="I644" s="19"/>
      <c r="J644" s="146">
        <f>IF(F644="",0,VLOOKUP(F644,'Bảng tổng hợp'!$P$11:$Q$397,2,0))</f>
        <v>0</v>
      </c>
      <c r="K644" s="147">
        <f t="shared" si="2"/>
        <v>0</v>
      </c>
      <c r="L644" s="148" t="str">
        <f>IF($F644="","",VLOOKUP($F644,'Bảng tổng hợp'!$C$11:$M$20000,10,0))</f>
        <v/>
      </c>
      <c r="M644" s="149" t="str">
        <f>IF($F644="","",VLOOKUP($F644,'Bảng tổng hợp'!$C$11:$M$20000,11,0))</f>
        <v/>
      </c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</row>
    <row r="645" ht="15.75" customHeight="1">
      <c r="A645" s="15"/>
      <c r="B645" s="15"/>
      <c r="C645" s="16"/>
      <c r="D645" s="15"/>
      <c r="E645" s="15"/>
      <c r="F645" s="15"/>
      <c r="G645" s="143" t="str">
        <f>IF($F645="","",VLOOKUP($F645,'Bảng tổng hợp'!$C$11:$Q$20000,2,0))</f>
        <v/>
      </c>
      <c r="H645" s="144" t="str">
        <f>IF($F645="","",VLOOKUP($F645,'Bảng tổng hợp'!$C$11:$Q$20000,3,0))</f>
        <v/>
      </c>
      <c r="I645" s="19"/>
      <c r="J645" s="146">
        <f>IF(F645="",0,VLOOKUP(F645,'Bảng tổng hợp'!$P$11:$Q$397,2,0))</f>
        <v>0</v>
      </c>
      <c r="K645" s="147">
        <f t="shared" si="2"/>
        <v>0</v>
      </c>
      <c r="L645" s="148" t="str">
        <f>IF($F645="","",VLOOKUP($F645,'Bảng tổng hợp'!$C$11:$M$20000,10,0))</f>
        <v/>
      </c>
      <c r="M645" s="149" t="str">
        <f>IF($F645="","",VLOOKUP($F645,'Bảng tổng hợp'!$C$11:$M$20000,11,0))</f>
        <v/>
      </c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</row>
    <row r="646" ht="15.75" customHeight="1">
      <c r="A646" s="15"/>
      <c r="B646" s="15"/>
      <c r="C646" s="16"/>
      <c r="D646" s="15"/>
      <c r="E646" s="15"/>
      <c r="F646" s="15"/>
      <c r="G646" s="143" t="str">
        <f>IF($F646="","",VLOOKUP($F646,'Bảng tổng hợp'!$C$11:$Q$20000,2,0))</f>
        <v/>
      </c>
      <c r="H646" s="144" t="str">
        <f>IF($F646="","",VLOOKUP($F646,'Bảng tổng hợp'!$C$11:$Q$20000,3,0))</f>
        <v/>
      </c>
      <c r="I646" s="19"/>
      <c r="J646" s="146">
        <f>IF(F646="",0,VLOOKUP(F646,'Bảng tổng hợp'!$P$11:$Q$397,2,0))</f>
        <v>0</v>
      </c>
      <c r="K646" s="147">
        <f t="shared" si="2"/>
        <v>0</v>
      </c>
      <c r="L646" s="148" t="str">
        <f>IF($F646="","",VLOOKUP($F646,'Bảng tổng hợp'!$C$11:$M$20000,10,0))</f>
        <v/>
      </c>
      <c r="M646" s="149" t="str">
        <f>IF($F646="","",VLOOKUP($F646,'Bảng tổng hợp'!$C$11:$M$20000,11,0))</f>
        <v/>
      </c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</row>
    <row r="647" ht="15.75" customHeight="1">
      <c r="A647" s="15"/>
      <c r="B647" s="15"/>
      <c r="C647" s="16"/>
      <c r="D647" s="15"/>
      <c r="E647" s="15"/>
      <c r="F647" s="15"/>
      <c r="G647" s="143" t="str">
        <f>IF($F647="","",VLOOKUP($F647,'Bảng tổng hợp'!$C$11:$Q$20000,2,0))</f>
        <v/>
      </c>
      <c r="H647" s="144" t="str">
        <f>IF($F647="","",VLOOKUP($F647,'Bảng tổng hợp'!$C$11:$Q$20000,3,0))</f>
        <v/>
      </c>
      <c r="I647" s="19"/>
      <c r="J647" s="146">
        <f>IF(F647="",0,VLOOKUP(F647,'Bảng tổng hợp'!$P$11:$Q$397,2,0))</f>
        <v>0</v>
      </c>
      <c r="K647" s="147">
        <f t="shared" si="2"/>
        <v>0</v>
      </c>
      <c r="L647" s="148" t="str">
        <f>IF($F647="","",VLOOKUP($F647,'Bảng tổng hợp'!$C$11:$M$20000,10,0))</f>
        <v/>
      </c>
      <c r="M647" s="149" t="str">
        <f>IF($F647="","",VLOOKUP($F647,'Bảng tổng hợp'!$C$11:$M$20000,11,0))</f>
        <v/>
      </c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</row>
    <row r="648" ht="15.75" customHeight="1">
      <c r="A648" s="15"/>
      <c r="B648" s="15"/>
      <c r="C648" s="16"/>
      <c r="D648" s="15"/>
      <c r="E648" s="15"/>
      <c r="F648" s="15"/>
      <c r="G648" s="143" t="str">
        <f>IF($F648="","",VLOOKUP($F648,'Bảng tổng hợp'!$C$11:$Q$20000,2,0))</f>
        <v/>
      </c>
      <c r="H648" s="144" t="str">
        <f>IF($F648="","",VLOOKUP($F648,'Bảng tổng hợp'!$C$11:$Q$20000,3,0))</f>
        <v/>
      </c>
      <c r="I648" s="19"/>
      <c r="J648" s="146">
        <f>IF(F648="",0,VLOOKUP(F648,'Bảng tổng hợp'!$P$11:$Q$397,2,0))</f>
        <v>0</v>
      </c>
      <c r="K648" s="147">
        <f t="shared" si="2"/>
        <v>0</v>
      </c>
      <c r="L648" s="148" t="str">
        <f>IF($F648="","",VLOOKUP($F648,'Bảng tổng hợp'!$C$11:$M$20000,10,0))</f>
        <v/>
      </c>
      <c r="M648" s="149" t="str">
        <f>IF($F648="","",VLOOKUP($F648,'Bảng tổng hợp'!$C$11:$M$20000,11,0))</f>
        <v/>
      </c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</row>
    <row r="649" ht="15.75" customHeight="1">
      <c r="A649" s="15"/>
      <c r="B649" s="15"/>
      <c r="C649" s="16"/>
      <c r="D649" s="15"/>
      <c r="E649" s="15"/>
      <c r="F649" s="15"/>
      <c r="G649" s="143" t="str">
        <f>IF($F649="","",VLOOKUP($F649,'Bảng tổng hợp'!$C$11:$Q$20000,2,0))</f>
        <v/>
      </c>
      <c r="H649" s="144" t="str">
        <f>IF($F649="","",VLOOKUP($F649,'Bảng tổng hợp'!$C$11:$Q$20000,3,0))</f>
        <v/>
      </c>
      <c r="I649" s="19"/>
      <c r="J649" s="146">
        <f>IF(F649="",0,VLOOKUP(F649,'Bảng tổng hợp'!$P$11:$Q$397,2,0))</f>
        <v>0</v>
      </c>
      <c r="K649" s="147">
        <f t="shared" si="2"/>
        <v>0</v>
      </c>
      <c r="L649" s="148" t="str">
        <f>IF($F649="","",VLOOKUP($F649,'Bảng tổng hợp'!$C$11:$M$20000,10,0))</f>
        <v/>
      </c>
      <c r="M649" s="149" t="str">
        <f>IF($F649="","",VLOOKUP($F649,'Bảng tổng hợp'!$C$11:$M$20000,11,0))</f>
        <v/>
      </c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</row>
    <row r="650" ht="15.75" customHeight="1">
      <c r="A650" s="15"/>
      <c r="B650" s="15"/>
      <c r="C650" s="16"/>
      <c r="D650" s="15"/>
      <c r="E650" s="15"/>
      <c r="F650" s="15"/>
      <c r="G650" s="143" t="str">
        <f>IF($F650="","",VLOOKUP($F650,'Bảng tổng hợp'!$C$11:$Q$20000,2,0))</f>
        <v/>
      </c>
      <c r="H650" s="144" t="str">
        <f>IF($F650="","",VLOOKUP($F650,'Bảng tổng hợp'!$C$11:$Q$20000,3,0))</f>
        <v/>
      </c>
      <c r="I650" s="19"/>
      <c r="J650" s="146">
        <f>IF(F650="",0,VLOOKUP(F650,'Bảng tổng hợp'!$P$11:$Q$397,2,0))</f>
        <v>0</v>
      </c>
      <c r="K650" s="147">
        <f t="shared" si="2"/>
        <v>0</v>
      </c>
      <c r="L650" s="148" t="str">
        <f>IF($F650="","",VLOOKUP($F650,'Bảng tổng hợp'!$C$11:$M$20000,10,0))</f>
        <v/>
      </c>
      <c r="M650" s="149" t="str">
        <f>IF($F650="","",VLOOKUP($F650,'Bảng tổng hợp'!$C$11:$M$20000,11,0))</f>
        <v/>
      </c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</row>
    <row r="651" ht="15.75" customHeight="1">
      <c r="A651" s="15"/>
      <c r="B651" s="15"/>
      <c r="C651" s="16"/>
      <c r="D651" s="15"/>
      <c r="E651" s="15"/>
      <c r="F651" s="15"/>
      <c r="G651" s="143" t="str">
        <f>IF($F651="","",VLOOKUP($F651,'Bảng tổng hợp'!$C$11:$Q$20000,2,0))</f>
        <v/>
      </c>
      <c r="H651" s="144" t="str">
        <f>IF($F651="","",VLOOKUP($F651,'Bảng tổng hợp'!$C$11:$Q$20000,3,0))</f>
        <v/>
      </c>
      <c r="I651" s="19"/>
      <c r="J651" s="146">
        <f>IF(F651="",0,VLOOKUP(F651,'Bảng tổng hợp'!$P$11:$Q$397,2,0))</f>
        <v>0</v>
      </c>
      <c r="K651" s="147">
        <f t="shared" si="2"/>
        <v>0</v>
      </c>
      <c r="L651" s="148" t="str">
        <f>IF($F651="","",VLOOKUP($F651,'Bảng tổng hợp'!$C$11:$M$20000,10,0))</f>
        <v/>
      </c>
      <c r="M651" s="149" t="str">
        <f>IF($F651="","",VLOOKUP($F651,'Bảng tổng hợp'!$C$11:$M$20000,11,0))</f>
        <v/>
      </c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</row>
    <row r="652" ht="15.75" customHeight="1">
      <c r="A652" s="15"/>
      <c r="B652" s="15"/>
      <c r="C652" s="16"/>
      <c r="D652" s="15"/>
      <c r="E652" s="15"/>
      <c r="F652" s="15"/>
      <c r="G652" s="143" t="str">
        <f>IF($F652="","",VLOOKUP($F652,'Bảng tổng hợp'!$C$11:$Q$20000,2,0))</f>
        <v/>
      </c>
      <c r="H652" s="144" t="str">
        <f>IF($F652="","",VLOOKUP($F652,'Bảng tổng hợp'!$C$11:$Q$20000,3,0))</f>
        <v/>
      </c>
      <c r="I652" s="19"/>
      <c r="J652" s="146">
        <f>IF(F652="",0,VLOOKUP(F652,'Bảng tổng hợp'!$P$11:$Q$397,2,0))</f>
        <v>0</v>
      </c>
      <c r="K652" s="147">
        <f t="shared" si="2"/>
        <v>0</v>
      </c>
      <c r="L652" s="148" t="str">
        <f>IF($F652="","",VLOOKUP($F652,'Bảng tổng hợp'!$C$11:$M$20000,10,0))</f>
        <v/>
      </c>
      <c r="M652" s="149" t="str">
        <f>IF($F652="","",VLOOKUP($F652,'Bảng tổng hợp'!$C$11:$M$20000,11,0))</f>
        <v/>
      </c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</row>
    <row r="653" ht="15.75" customHeight="1">
      <c r="A653" s="15"/>
      <c r="B653" s="15"/>
      <c r="C653" s="16"/>
      <c r="D653" s="15"/>
      <c r="E653" s="15"/>
      <c r="F653" s="15"/>
      <c r="G653" s="143" t="str">
        <f>IF($F653="","",VLOOKUP($F653,'Bảng tổng hợp'!$C$11:$Q$20000,2,0))</f>
        <v/>
      </c>
      <c r="H653" s="144" t="str">
        <f>IF($F653="","",VLOOKUP($F653,'Bảng tổng hợp'!$C$11:$Q$20000,3,0))</f>
        <v/>
      </c>
      <c r="I653" s="19"/>
      <c r="J653" s="146">
        <f>IF(F653="",0,VLOOKUP(F653,'Bảng tổng hợp'!$P$11:$Q$397,2,0))</f>
        <v>0</v>
      </c>
      <c r="K653" s="147">
        <f t="shared" si="2"/>
        <v>0</v>
      </c>
      <c r="L653" s="148" t="str">
        <f>IF($F653="","",VLOOKUP($F653,'Bảng tổng hợp'!$C$11:$M$20000,10,0))</f>
        <v/>
      </c>
      <c r="M653" s="149" t="str">
        <f>IF($F653="","",VLOOKUP($F653,'Bảng tổng hợp'!$C$11:$M$20000,11,0))</f>
        <v/>
      </c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</row>
    <row r="654" ht="15.75" customHeight="1">
      <c r="A654" s="15"/>
      <c r="B654" s="15"/>
      <c r="C654" s="16"/>
      <c r="D654" s="15"/>
      <c r="E654" s="15"/>
      <c r="F654" s="15"/>
      <c r="G654" s="143" t="str">
        <f>IF($F654="","",VLOOKUP($F654,'Bảng tổng hợp'!$C$11:$Q$20000,2,0))</f>
        <v/>
      </c>
      <c r="H654" s="144" t="str">
        <f>IF($F654="","",VLOOKUP($F654,'Bảng tổng hợp'!$C$11:$Q$20000,3,0))</f>
        <v/>
      </c>
      <c r="I654" s="19"/>
      <c r="J654" s="146">
        <f>IF(F654="",0,VLOOKUP(F654,'Bảng tổng hợp'!$P$11:$Q$397,2,0))</f>
        <v>0</v>
      </c>
      <c r="K654" s="147">
        <f t="shared" si="2"/>
        <v>0</v>
      </c>
      <c r="L654" s="148" t="str">
        <f>IF($F654="","",VLOOKUP($F654,'Bảng tổng hợp'!$C$11:$M$20000,10,0))</f>
        <v/>
      </c>
      <c r="M654" s="149" t="str">
        <f>IF($F654="","",VLOOKUP($F654,'Bảng tổng hợp'!$C$11:$M$20000,11,0))</f>
        <v/>
      </c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</row>
    <row r="655" ht="15.75" customHeight="1">
      <c r="A655" s="15"/>
      <c r="B655" s="15"/>
      <c r="C655" s="16"/>
      <c r="D655" s="15"/>
      <c r="E655" s="15"/>
      <c r="F655" s="15"/>
      <c r="G655" s="143" t="str">
        <f>IF($F655="","",VLOOKUP($F655,'Bảng tổng hợp'!$C$11:$Q$20000,2,0))</f>
        <v/>
      </c>
      <c r="H655" s="144" t="str">
        <f>IF($F655="","",VLOOKUP($F655,'Bảng tổng hợp'!$C$11:$Q$20000,3,0))</f>
        <v/>
      </c>
      <c r="I655" s="19"/>
      <c r="J655" s="146">
        <f>IF(F655="",0,VLOOKUP(F655,'Bảng tổng hợp'!$P$11:$Q$397,2,0))</f>
        <v>0</v>
      </c>
      <c r="K655" s="147">
        <f t="shared" si="2"/>
        <v>0</v>
      </c>
      <c r="L655" s="148" t="str">
        <f>IF($F655="","",VLOOKUP($F655,'Bảng tổng hợp'!$C$11:$M$20000,10,0))</f>
        <v/>
      </c>
      <c r="M655" s="149" t="str">
        <f>IF($F655="","",VLOOKUP($F655,'Bảng tổng hợp'!$C$11:$M$20000,11,0))</f>
        <v/>
      </c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</row>
    <row r="656" ht="15.75" customHeight="1">
      <c r="A656" s="15"/>
      <c r="B656" s="15"/>
      <c r="C656" s="16"/>
      <c r="D656" s="15"/>
      <c r="E656" s="15"/>
      <c r="F656" s="15"/>
      <c r="G656" s="143" t="str">
        <f>IF($F656="","",VLOOKUP($F656,'Bảng tổng hợp'!$C$11:$Q$20000,2,0))</f>
        <v/>
      </c>
      <c r="H656" s="144" t="str">
        <f>IF($F656="","",VLOOKUP($F656,'Bảng tổng hợp'!$C$11:$Q$20000,3,0))</f>
        <v/>
      </c>
      <c r="I656" s="19"/>
      <c r="J656" s="146">
        <f>IF(F656="",0,VLOOKUP(F656,'Bảng tổng hợp'!$P$11:$Q$397,2,0))</f>
        <v>0</v>
      </c>
      <c r="K656" s="147">
        <f t="shared" si="2"/>
        <v>0</v>
      </c>
      <c r="L656" s="148" t="str">
        <f>IF($F656="","",VLOOKUP($F656,'Bảng tổng hợp'!$C$11:$M$20000,10,0))</f>
        <v/>
      </c>
      <c r="M656" s="149" t="str">
        <f>IF($F656="","",VLOOKUP($F656,'Bảng tổng hợp'!$C$11:$M$20000,11,0))</f>
        <v/>
      </c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</row>
    <row r="657" ht="15.75" customHeight="1">
      <c r="A657" s="15"/>
      <c r="B657" s="15"/>
      <c r="C657" s="16"/>
      <c r="D657" s="15"/>
      <c r="E657" s="15"/>
      <c r="F657" s="15"/>
      <c r="G657" s="143" t="str">
        <f>IF($F657="","",VLOOKUP($F657,'Bảng tổng hợp'!$C$11:$Q$20000,2,0))</f>
        <v/>
      </c>
      <c r="H657" s="144" t="str">
        <f>IF($F657="","",VLOOKUP($F657,'Bảng tổng hợp'!$C$11:$Q$20000,3,0))</f>
        <v/>
      </c>
      <c r="I657" s="19"/>
      <c r="J657" s="146">
        <f>IF(F657="",0,VLOOKUP(F657,'Bảng tổng hợp'!$P$11:$Q$397,2,0))</f>
        <v>0</v>
      </c>
      <c r="K657" s="147">
        <f t="shared" si="2"/>
        <v>0</v>
      </c>
      <c r="L657" s="148" t="str">
        <f>IF($F657="","",VLOOKUP($F657,'Bảng tổng hợp'!$C$11:$M$20000,10,0))</f>
        <v/>
      </c>
      <c r="M657" s="149" t="str">
        <f>IF($F657="","",VLOOKUP($F657,'Bảng tổng hợp'!$C$11:$M$20000,11,0))</f>
        <v/>
      </c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</row>
    <row r="658" ht="15.75" customHeight="1">
      <c r="A658" s="15"/>
      <c r="B658" s="15"/>
      <c r="C658" s="16"/>
      <c r="D658" s="15"/>
      <c r="E658" s="15"/>
      <c r="F658" s="15"/>
      <c r="G658" s="143" t="str">
        <f>IF($F658="","",VLOOKUP($F658,'Bảng tổng hợp'!$C$11:$Q$20000,2,0))</f>
        <v/>
      </c>
      <c r="H658" s="144" t="str">
        <f>IF($F658="","",VLOOKUP($F658,'Bảng tổng hợp'!$C$11:$Q$20000,3,0))</f>
        <v/>
      </c>
      <c r="I658" s="19"/>
      <c r="J658" s="146">
        <f>IF(F658="",0,VLOOKUP(F658,'Bảng tổng hợp'!$P$11:$Q$397,2,0))</f>
        <v>0</v>
      </c>
      <c r="K658" s="147">
        <f t="shared" si="2"/>
        <v>0</v>
      </c>
      <c r="L658" s="148" t="str">
        <f>IF($F658="","",VLOOKUP($F658,'Bảng tổng hợp'!$C$11:$M$20000,10,0))</f>
        <v/>
      </c>
      <c r="M658" s="149" t="str">
        <f>IF($F658="","",VLOOKUP($F658,'Bảng tổng hợp'!$C$11:$M$20000,11,0))</f>
        <v/>
      </c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</row>
    <row r="659" ht="15.75" customHeight="1">
      <c r="A659" s="15"/>
      <c r="B659" s="15"/>
      <c r="C659" s="16"/>
      <c r="D659" s="15"/>
      <c r="E659" s="15"/>
      <c r="F659" s="15"/>
      <c r="G659" s="143" t="str">
        <f>IF($F659="","",VLOOKUP($F659,'Bảng tổng hợp'!$C$11:$Q$20000,2,0))</f>
        <v/>
      </c>
      <c r="H659" s="144" t="str">
        <f>IF($F659="","",VLOOKUP($F659,'Bảng tổng hợp'!$C$11:$Q$20000,3,0))</f>
        <v/>
      </c>
      <c r="I659" s="19"/>
      <c r="J659" s="146">
        <f>IF(F659="",0,VLOOKUP(F659,'Bảng tổng hợp'!$P$11:$Q$397,2,0))</f>
        <v>0</v>
      </c>
      <c r="K659" s="147">
        <f t="shared" si="2"/>
        <v>0</v>
      </c>
      <c r="L659" s="148" t="str">
        <f>IF($F659="","",VLOOKUP($F659,'Bảng tổng hợp'!$C$11:$M$20000,10,0))</f>
        <v/>
      </c>
      <c r="M659" s="149" t="str">
        <f>IF($F659="","",VLOOKUP($F659,'Bảng tổng hợp'!$C$11:$M$20000,11,0))</f>
        <v/>
      </c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</row>
    <row r="660" ht="15.75" customHeight="1">
      <c r="A660" s="15"/>
      <c r="B660" s="15"/>
      <c r="C660" s="16"/>
      <c r="D660" s="15"/>
      <c r="E660" s="15"/>
      <c r="F660" s="15"/>
      <c r="G660" s="143" t="str">
        <f>IF($F660="","",VLOOKUP($F660,'Bảng tổng hợp'!$C$11:$Q$20000,2,0))</f>
        <v/>
      </c>
      <c r="H660" s="144" t="str">
        <f>IF($F660="","",VLOOKUP($F660,'Bảng tổng hợp'!$C$11:$Q$20000,3,0))</f>
        <v/>
      </c>
      <c r="I660" s="19"/>
      <c r="J660" s="146">
        <f>IF(F660="",0,VLOOKUP(F660,'Bảng tổng hợp'!$P$11:$Q$397,2,0))</f>
        <v>0</v>
      </c>
      <c r="K660" s="147">
        <f t="shared" si="2"/>
        <v>0</v>
      </c>
      <c r="L660" s="148" t="str">
        <f>IF($F660="","",VLOOKUP($F660,'Bảng tổng hợp'!$C$11:$M$20000,10,0))</f>
        <v/>
      </c>
      <c r="M660" s="149" t="str">
        <f>IF($F660="","",VLOOKUP($F660,'Bảng tổng hợp'!$C$11:$M$20000,11,0))</f>
        <v/>
      </c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</row>
    <row r="661" ht="15.75" customHeight="1">
      <c r="A661" s="15"/>
      <c r="B661" s="15"/>
      <c r="C661" s="16"/>
      <c r="D661" s="15"/>
      <c r="E661" s="15"/>
      <c r="F661" s="15"/>
      <c r="G661" s="143" t="str">
        <f>IF($F661="","",VLOOKUP($F661,'Bảng tổng hợp'!$C$11:$Q$20000,2,0))</f>
        <v/>
      </c>
      <c r="H661" s="144" t="str">
        <f>IF($F661="","",VLOOKUP($F661,'Bảng tổng hợp'!$C$11:$Q$20000,3,0))</f>
        <v/>
      </c>
      <c r="I661" s="19"/>
      <c r="J661" s="146">
        <f>IF(F661="",0,VLOOKUP(F661,'Bảng tổng hợp'!$P$11:$Q$397,2,0))</f>
        <v>0</v>
      </c>
      <c r="K661" s="147">
        <f t="shared" si="2"/>
        <v>0</v>
      </c>
      <c r="L661" s="148" t="str">
        <f>IF($F661="","",VLOOKUP($F661,'Bảng tổng hợp'!$C$11:$M$20000,10,0))</f>
        <v/>
      </c>
      <c r="M661" s="149" t="str">
        <f>IF($F661="","",VLOOKUP($F661,'Bảng tổng hợp'!$C$11:$M$20000,11,0))</f>
        <v/>
      </c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</row>
    <row r="662" ht="15.75" customHeight="1">
      <c r="A662" s="15"/>
      <c r="B662" s="15"/>
      <c r="C662" s="16"/>
      <c r="D662" s="15"/>
      <c r="E662" s="15"/>
      <c r="F662" s="15"/>
      <c r="G662" s="143" t="str">
        <f>IF($F662="","",VLOOKUP($F662,'Bảng tổng hợp'!$C$11:$Q$20000,2,0))</f>
        <v/>
      </c>
      <c r="H662" s="144" t="str">
        <f>IF($F662="","",VLOOKUP($F662,'Bảng tổng hợp'!$C$11:$Q$20000,3,0))</f>
        <v/>
      </c>
      <c r="I662" s="19"/>
      <c r="J662" s="146">
        <f>IF(F662="",0,VLOOKUP(F662,'Bảng tổng hợp'!$P$11:$Q$397,2,0))</f>
        <v>0</v>
      </c>
      <c r="K662" s="147">
        <f t="shared" si="2"/>
        <v>0</v>
      </c>
      <c r="L662" s="148" t="str">
        <f>IF($F662="","",VLOOKUP($F662,'Bảng tổng hợp'!$C$11:$M$20000,10,0))</f>
        <v/>
      </c>
      <c r="M662" s="149" t="str">
        <f>IF($F662="","",VLOOKUP($F662,'Bảng tổng hợp'!$C$11:$M$20000,11,0))</f>
        <v/>
      </c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</row>
    <row r="663" ht="15.75" customHeight="1">
      <c r="A663" s="15"/>
      <c r="B663" s="15"/>
      <c r="C663" s="16"/>
      <c r="D663" s="15"/>
      <c r="E663" s="15"/>
      <c r="F663" s="15"/>
      <c r="G663" s="143" t="str">
        <f>IF($F663="","",VLOOKUP($F663,'Bảng tổng hợp'!$C$11:$Q$20000,2,0))</f>
        <v/>
      </c>
      <c r="H663" s="144" t="str">
        <f>IF($F663="","",VLOOKUP($F663,'Bảng tổng hợp'!$C$11:$Q$20000,3,0))</f>
        <v/>
      </c>
      <c r="I663" s="19"/>
      <c r="J663" s="146">
        <f>IF(F663="",0,VLOOKUP(F663,'Bảng tổng hợp'!$P$11:$Q$397,2,0))</f>
        <v>0</v>
      </c>
      <c r="K663" s="147">
        <f t="shared" si="2"/>
        <v>0</v>
      </c>
      <c r="L663" s="148" t="str">
        <f>IF($F663="","",VLOOKUP($F663,'Bảng tổng hợp'!$C$11:$M$20000,10,0))</f>
        <v/>
      </c>
      <c r="M663" s="149" t="str">
        <f>IF($F663="","",VLOOKUP($F663,'Bảng tổng hợp'!$C$11:$M$20000,11,0))</f>
        <v/>
      </c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</row>
    <row r="664" ht="15.75" customHeight="1">
      <c r="A664" s="15"/>
      <c r="B664" s="15"/>
      <c r="C664" s="16"/>
      <c r="D664" s="15"/>
      <c r="E664" s="15"/>
      <c r="F664" s="15"/>
      <c r="G664" s="143" t="str">
        <f>IF($F664="","",VLOOKUP($F664,'Bảng tổng hợp'!$C$11:$Q$20000,2,0))</f>
        <v/>
      </c>
      <c r="H664" s="144" t="str">
        <f>IF($F664="","",VLOOKUP($F664,'Bảng tổng hợp'!$C$11:$Q$20000,3,0))</f>
        <v/>
      </c>
      <c r="I664" s="19"/>
      <c r="J664" s="146">
        <f>IF(F664="",0,VLOOKUP(F664,'Bảng tổng hợp'!$P$11:$Q$397,2,0))</f>
        <v>0</v>
      </c>
      <c r="K664" s="147">
        <f t="shared" si="2"/>
        <v>0</v>
      </c>
      <c r="L664" s="148" t="str">
        <f>IF($F664="","",VLOOKUP($F664,'Bảng tổng hợp'!$C$11:$M$20000,10,0))</f>
        <v/>
      </c>
      <c r="M664" s="149" t="str">
        <f>IF($F664="","",VLOOKUP($F664,'Bảng tổng hợp'!$C$11:$M$20000,11,0))</f>
        <v/>
      </c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</row>
    <row r="665" ht="15.75" customHeight="1">
      <c r="A665" s="15"/>
      <c r="B665" s="15"/>
      <c r="C665" s="16"/>
      <c r="D665" s="15"/>
      <c r="E665" s="15"/>
      <c r="F665" s="15"/>
      <c r="G665" s="143" t="str">
        <f>IF($F665="","",VLOOKUP($F665,'Bảng tổng hợp'!$C$11:$Q$20000,2,0))</f>
        <v/>
      </c>
      <c r="H665" s="144" t="str">
        <f>IF($F665="","",VLOOKUP($F665,'Bảng tổng hợp'!$C$11:$Q$20000,3,0))</f>
        <v/>
      </c>
      <c r="I665" s="19"/>
      <c r="J665" s="146">
        <f>IF(F665="",0,VLOOKUP(F665,'Bảng tổng hợp'!$P$11:$Q$397,2,0))</f>
        <v>0</v>
      </c>
      <c r="K665" s="147">
        <f t="shared" si="2"/>
        <v>0</v>
      </c>
      <c r="L665" s="148" t="str">
        <f>IF($F665="","",VLOOKUP($F665,'Bảng tổng hợp'!$C$11:$M$20000,10,0))</f>
        <v/>
      </c>
      <c r="M665" s="149" t="str">
        <f>IF($F665="","",VLOOKUP($F665,'Bảng tổng hợp'!$C$11:$M$20000,11,0))</f>
        <v/>
      </c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</row>
    <row r="666" ht="15.75" customHeight="1">
      <c r="A666" s="15"/>
      <c r="B666" s="15"/>
      <c r="C666" s="16"/>
      <c r="D666" s="15"/>
      <c r="E666" s="15"/>
      <c r="F666" s="15"/>
      <c r="G666" s="143" t="str">
        <f>IF($F666="","",VLOOKUP($F666,'Bảng tổng hợp'!$C$11:$Q$20000,2,0))</f>
        <v/>
      </c>
      <c r="H666" s="144" t="str">
        <f>IF($F666="","",VLOOKUP($F666,'Bảng tổng hợp'!$C$11:$Q$20000,3,0))</f>
        <v/>
      </c>
      <c r="I666" s="19"/>
      <c r="J666" s="146">
        <f>IF(F666="",0,VLOOKUP(F666,'Bảng tổng hợp'!$P$11:$Q$397,2,0))</f>
        <v>0</v>
      </c>
      <c r="K666" s="147">
        <f t="shared" si="2"/>
        <v>0</v>
      </c>
      <c r="L666" s="148" t="str">
        <f>IF($F666="","",VLOOKUP($F666,'Bảng tổng hợp'!$C$11:$M$20000,10,0))</f>
        <v/>
      </c>
      <c r="M666" s="149" t="str">
        <f>IF($F666="","",VLOOKUP($F666,'Bảng tổng hợp'!$C$11:$M$20000,11,0))</f>
        <v/>
      </c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</row>
    <row r="667" ht="15.75" customHeight="1">
      <c r="A667" s="15"/>
      <c r="B667" s="15"/>
      <c r="C667" s="16"/>
      <c r="D667" s="15"/>
      <c r="E667" s="15"/>
      <c r="F667" s="15"/>
      <c r="G667" s="143" t="str">
        <f>IF($F667="","",VLOOKUP($F667,'Bảng tổng hợp'!$C$11:$Q$20000,2,0))</f>
        <v/>
      </c>
      <c r="H667" s="144" t="str">
        <f>IF($F667="","",VLOOKUP($F667,'Bảng tổng hợp'!$C$11:$Q$20000,3,0))</f>
        <v/>
      </c>
      <c r="I667" s="19"/>
      <c r="J667" s="146">
        <f>IF(F667="",0,VLOOKUP(F667,'Bảng tổng hợp'!$P$11:$Q$397,2,0))</f>
        <v>0</v>
      </c>
      <c r="K667" s="147">
        <f t="shared" si="2"/>
        <v>0</v>
      </c>
      <c r="L667" s="148" t="str">
        <f>IF($F667="","",VLOOKUP($F667,'Bảng tổng hợp'!$C$11:$M$20000,10,0))</f>
        <v/>
      </c>
      <c r="M667" s="149" t="str">
        <f>IF($F667="","",VLOOKUP($F667,'Bảng tổng hợp'!$C$11:$M$20000,11,0))</f>
        <v/>
      </c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</row>
    <row r="668" ht="15.75" customHeight="1">
      <c r="A668" s="15"/>
      <c r="B668" s="15"/>
      <c r="C668" s="16"/>
      <c r="D668" s="15"/>
      <c r="E668" s="15"/>
      <c r="F668" s="15"/>
      <c r="G668" s="143" t="str">
        <f>IF($F668="","",VLOOKUP($F668,'Bảng tổng hợp'!$C$11:$Q$20000,2,0))</f>
        <v/>
      </c>
      <c r="H668" s="144" t="str">
        <f>IF($F668="","",VLOOKUP($F668,'Bảng tổng hợp'!$C$11:$Q$20000,3,0))</f>
        <v/>
      </c>
      <c r="I668" s="19"/>
      <c r="J668" s="146">
        <f>IF(F668="",0,VLOOKUP(F668,'Bảng tổng hợp'!$P$11:$Q$397,2,0))</f>
        <v>0</v>
      </c>
      <c r="K668" s="147">
        <f t="shared" si="2"/>
        <v>0</v>
      </c>
      <c r="L668" s="148" t="str">
        <f>IF($F668="","",VLOOKUP($F668,'Bảng tổng hợp'!$C$11:$M$20000,10,0))</f>
        <v/>
      </c>
      <c r="M668" s="149" t="str">
        <f>IF($F668="","",VLOOKUP($F668,'Bảng tổng hợp'!$C$11:$M$20000,11,0))</f>
        <v/>
      </c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</row>
    <row r="669" ht="15.75" customHeight="1">
      <c r="A669" s="15"/>
      <c r="B669" s="15"/>
      <c r="C669" s="16"/>
      <c r="D669" s="15"/>
      <c r="E669" s="15"/>
      <c r="F669" s="15"/>
      <c r="G669" s="143" t="str">
        <f>IF($F669="","",VLOOKUP($F669,'Bảng tổng hợp'!$C$11:$Q$20000,2,0))</f>
        <v/>
      </c>
      <c r="H669" s="144" t="str">
        <f>IF($F669="","",VLOOKUP($F669,'Bảng tổng hợp'!$C$11:$Q$20000,3,0))</f>
        <v/>
      </c>
      <c r="I669" s="19"/>
      <c r="J669" s="146">
        <f>IF(F669="",0,VLOOKUP(F669,'Bảng tổng hợp'!$P$11:$Q$397,2,0))</f>
        <v>0</v>
      </c>
      <c r="K669" s="147">
        <f t="shared" si="2"/>
        <v>0</v>
      </c>
      <c r="L669" s="148" t="str">
        <f>IF($F669="","",VLOOKUP($F669,'Bảng tổng hợp'!$C$11:$M$20000,10,0))</f>
        <v/>
      </c>
      <c r="M669" s="149" t="str">
        <f>IF($F669="","",VLOOKUP($F669,'Bảng tổng hợp'!$C$11:$M$20000,11,0))</f>
        <v/>
      </c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</row>
    <row r="670" ht="15.75" customHeight="1">
      <c r="A670" s="15"/>
      <c r="B670" s="15"/>
      <c r="C670" s="16"/>
      <c r="D670" s="15"/>
      <c r="E670" s="15"/>
      <c r="F670" s="15"/>
      <c r="G670" s="143" t="str">
        <f>IF($F670="","",VLOOKUP($F670,'Bảng tổng hợp'!$C$11:$Q$20000,2,0))</f>
        <v/>
      </c>
      <c r="H670" s="144" t="str">
        <f>IF($F670="","",VLOOKUP($F670,'Bảng tổng hợp'!$C$11:$Q$20000,3,0))</f>
        <v/>
      </c>
      <c r="I670" s="19"/>
      <c r="J670" s="146">
        <f>IF(F670="",0,VLOOKUP(F670,'Bảng tổng hợp'!$P$11:$Q$397,2,0))</f>
        <v>0</v>
      </c>
      <c r="K670" s="147">
        <f t="shared" si="2"/>
        <v>0</v>
      </c>
      <c r="L670" s="148" t="str">
        <f>IF($F670="","",VLOOKUP($F670,'Bảng tổng hợp'!$C$11:$M$20000,10,0))</f>
        <v/>
      </c>
      <c r="M670" s="149" t="str">
        <f>IF($F670="","",VLOOKUP($F670,'Bảng tổng hợp'!$C$11:$M$20000,11,0))</f>
        <v/>
      </c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</row>
    <row r="671" ht="15.75" customHeight="1">
      <c r="A671" s="15"/>
      <c r="B671" s="15"/>
      <c r="C671" s="16"/>
      <c r="D671" s="15"/>
      <c r="E671" s="15"/>
      <c r="F671" s="15"/>
      <c r="G671" s="143" t="str">
        <f>IF($F671="","",VLOOKUP($F671,'Bảng tổng hợp'!$C$11:$Q$20000,2,0))</f>
        <v/>
      </c>
      <c r="H671" s="144" t="str">
        <f>IF($F671="","",VLOOKUP($F671,'Bảng tổng hợp'!$C$11:$Q$20000,3,0))</f>
        <v/>
      </c>
      <c r="I671" s="19"/>
      <c r="J671" s="146">
        <f>IF(F671="",0,VLOOKUP(F671,'Bảng tổng hợp'!$P$11:$Q$397,2,0))</f>
        <v>0</v>
      </c>
      <c r="K671" s="147">
        <f t="shared" si="2"/>
        <v>0</v>
      </c>
      <c r="L671" s="148" t="str">
        <f>IF($F671="","",VLOOKUP($F671,'Bảng tổng hợp'!$C$11:$M$20000,10,0))</f>
        <v/>
      </c>
      <c r="M671" s="149" t="str">
        <f>IF($F671="","",VLOOKUP($F671,'Bảng tổng hợp'!$C$11:$M$20000,11,0))</f>
        <v/>
      </c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</row>
    <row r="672" ht="15.75" customHeight="1">
      <c r="A672" s="15"/>
      <c r="B672" s="15"/>
      <c r="C672" s="16"/>
      <c r="D672" s="15"/>
      <c r="E672" s="15"/>
      <c r="F672" s="15"/>
      <c r="G672" s="143" t="str">
        <f>IF($F672="","",VLOOKUP($F672,'Bảng tổng hợp'!$C$11:$Q$20000,2,0))</f>
        <v/>
      </c>
      <c r="H672" s="144" t="str">
        <f>IF($F672="","",VLOOKUP($F672,'Bảng tổng hợp'!$C$11:$Q$20000,3,0))</f>
        <v/>
      </c>
      <c r="I672" s="19"/>
      <c r="J672" s="146">
        <f>IF(F672="",0,VLOOKUP(F672,'Bảng tổng hợp'!$P$11:$Q$397,2,0))</f>
        <v>0</v>
      </c>
      <c r="K672" s="147">
        <f t="shared" si="2"/>
        <v>0</v>
      </c>
      <c r="L672" s="148" t="str">
        <f>IF($F672="","",VLOOKUP($F672,'Bảng tổng hợp'!$C$11:$M$20000,10,0))</f>
        <v/>
      </c>
      <c r="M672" s="149" t="str">
        <f>IF($F672="","",VLOOKUP($F672,'Bảng tổng hợp'!$C$11:$M$20000,11,0))</f>
        <v/>
      </c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</row>
    <row r="673" ht="15.75" customHeight="1">
      <c r="A673" s="15"/>
      <c r="B673" s="15"/>
      <c r="C673" s="16"/>
      <c r="D673" s="15"/>
      <c r="E673" s="15"/>
      <c r="F673" s="15"/>
      <c r="G673" s="143" t="str">
        <f>IF($F673="","",VLOOKUP($F673,'Bảng tổng hợp'!$C$11:$Q$20000,2,0))</f>
        <v/>
      </c>
      <c r="H673" s="144" t="str">
        <f>IF($F673="","",VLOOKUP($F673,'Bảng tổng hợp'!$C$11:$Q$20000,3,0))</f>
        <v/>
      </c>
      <c r="I673" s="19"/>
      <c r="J673" s="146">
        <f>IF(F673="",0,VLOOKUP(F673,'Bảng tổng hợp'!$P$11:$Q$397,2,0))</f>
        <v>0</v>
      </c>
      <c r="K673" s="147">
        <f t="shared" si="2"/>
        <v>0</v>
      </c>
      <c r="L673" s="148" t="str">
        <f>IF($F673="","",VLOOKUP($F673,'Bảng tổng hợp'!$C$11:$M$20000,10,0))</f>
        <v/>
      </c>
      <c r="M673" s="149" t="str">
        <f>IF($F673="","",VLOOKUP($F673,'Bảng tổng hợp'!$C$11:$M$20000,11,0))</f>
        <v/>
      </c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</row>
    <row r="674" ht="15.75" customHeight="1">
      <c r="A674" s="15"/>
      <c r="B674" s="15"/>
      <c r="C674" s="16"/>
      <c r="D674" s="15"/>
      <c r="E674" s="15"/>
      <c r="F674" s="15"/>
      <c r="G674" s="143" t="str">
        <f>IF($F674="","",VLOOKUP($F674,'Bảng tổng hợp'!$C$11:$Q$20000,2,0))</f>
        <v/>
      </c>
      <c r="H674" s="144" t="str">
        <f>IF($F674="","",VLOOKUP($F674,'Bảng tổng hợp'!$C$11:$Q$20000,3,0))</f>
        <v/>
      </c>
      <c r="I674" s="19"/>
      <c r="J674" s="146">
        <f>IF(F674="",0,VLOOKUP(F674,'Bảng tổng hợp'!$P$11:$Q$397,2,0))</f>
        <v>0</v>
      </c>
      <c r="K674" s="147">
        <f t="shared" si="2"/>
        <v>0</v>
      </c>
      <c r="L674" s="148" t="str">
        <f>IF($F674="","",VLOOKUP($F674,'Bảng tổng hợp'!$C$11:$M$20000,10,0))</f>
        <v/>
      </c>
      <c r="M674" s="149" t="str">
        <f>IF($F674="","",VLOOKUP($F674,'Bảng tổng hợp'!$C$11:$M$20000,11,0))</f>
        <v/>
      </c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</row>
    <row r="675" ht="15.75" customHeight="1">
      <c r="A675" s="15"/>
      <c r="B675" s="15"/>
      <c r="C675" s="16"/>
      <c r="D675" s="15"/>
      <c r="E675" s="15"/>
      <c r="F675" s="15"/>
      <c r="G675" s="143" t="str">
        <f>IF($F675="","",VLOOKUP($F675,'Bảng tổng hợp'!$C$11:$Q$20000,2,0))</f>
        <v/>
      </c>
      <c r="H675" s="144" t="str">
        <f>IF($F675="","",VLOOKUP($F675,'Bảng tổng hợp'!$C$11:$Q$20000,3,0))</f>
        <v/>
      </c>
      <c r="I675" s="19"/>
      <c r="J675" s="146">
        <f>IF(F675="",0,VLOOKUP(F675,'Bảng tổng hợp'!$P$11:$Q$397,2,0))</f>
        <v>0</v>
      </c>
      <c r="K675" s="147">
        <f t="shared" si="2"/>
        <v>0</v>
      </c>
      <c r="L675" s="148" t="str">
        <f>IF($F675="","",VLOOKUP($F675,'Bảng tổng hợp'!$C$11:$M$20000,10,0))</f>
        <v/>
      </c>
      <c r="M675" s="149" t="str">
        <f>IF($F675="","",VLOOKUP($F675,'Bảng tổng hợp'!$C$11:$M$20000,11,0))</f>
        <v/>
      </c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</row>
    <row r="676" ht="15.75" customHeight="1">
      <c r="A676" s="15"/>
      <c r="B676" s="15"/>
      <c r="C676" s="16"/>
      <c r="D676" s="15"/>
      <c r="E676" s="15"/>
      <c r="F676" s="15"/>
      <c r="G676" s="143" t="str">
        <f>IF($F676="","",VLOOKUP($F676,'Bảng tổng hợp'!$C$11:$Q$20000,2,0))</f>
        <v/>
      </c>
      <c r="H676" s="144" t="str">
        <f>IF($F676="","",VLOOKUP($F676,'Bảng tổng hợp'!$C$11:$Q$20000,3,0))</f>
        <v/>
      </c>
      <c r="I676" s="19"/>
      <c r="J676" s="146">
        <f>IF(F676="",0,VLOOKUP(F676,'Bảng tổng hợp'!$P$11:$Q$397,2,0))</f>
        <v>0</v>
      </c>
      <c r="K676" s="147">
        <f t="shared" si="2"/>
        <v>0</v>
      </c>
      <c r="L676" s="148" t="str">
        <f>IF($F676="","",VLOOKUP($F676,'Bảng tổng hợp'!$C$11:$M$20000,10,0))</f>
        <v/>
      </c>
      <c r="M676" s="149" t="str">
        <f>IF($F676="","",VLOOKUP($F676,'Bảng tổng hợp'!$C$11:$M$20000,11,0))</f>
        <v/>
      </c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</row>
    <row r="677" ht="15.75" customHeight="1">
      <c r="A677" s="15"/>
      <c r="B677" s="15"/>
      <c r="C677" s="16"/>
      <c r="D677" s="15"/>
      <c r="E677" s="15"/>
      <c r="F677" s="15"/>
      <c r="G677" s="143" t="str">
        <f>IF($F677="","",VLOOKUP($F677,'Bảng tổng hợp'!$C$11:$Q$20000,2,0))</f>
        <v/>
      </c>
      <c r="H677" s="144" t="str">
        <f>IF($F677="","",VLOOKUP($F677,'Bảng tổng hợp'!$C$11:$Q$20000,3,0))</f>
        <v/>
      </c>
      <c r="I677" s="19"/>
      <c r="J677" s="146">
        <f>IF(F677="",0,VLOOKUP(F677,'Bảng tổng hợp'!$P$11:$Q$397,2,0))</f>
        <v>0</v>
      </c>
      <c r="K677" s="147">
        <f t="shared" si="2"/>
        <v>0</v>
      </c>
      <c r="L677" s="148" t="str">
        <f>IF($F677="","",VLOOKUP($F677,'Bảng tổng hợp'!$C$11:$M$20000,10,0))</f>
        <v/>
      </c>
      <c r="M677" s="149" t="str">
        <f>IF($F677="","",VLOOKUP($F677,'Bảng tổng hợp'!$C$11:$M$20000,11,0))</f>
        <v/>
      </c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</row>
    <row r="678" ht="15.75" customHeight="1">
      <c r="A678" s="15"/>
      <c r="B678" s="15"/>
      <c r="C678" s="16"/>
      <c r="D678" s="15"/>
      <c r="E678" s="15"/>
      <c r="F678" s="15"/>
      <c r="G678" s="143" t="str">
        <f>IF($F678="","",VLOOKUP($F678,'Bảng tổng hợp'!$C$11:$Q$20000,2,0))</f>
        <v/>
      </c>
      <c r="H678" s="144" t="str">
        <f>IF($F678="","",VLOOKUP($F678,'Bảng tổng hợp'!$C$11:$Q$20000,3,0))</f>
        <v/>
      </c>
      <c r="I678" s="19"/>
      <c r="J678" s="146">
        <f>IF(F678="",0,VLOOKUP(F678,'Bảng tổng hợp'!$P$11:$Q$397,2,0))</f>
        <v>0</v>
      </c>
      <c r="K678" s="147">
        <f t="shared" si="2"/>
        <v>0</v>
      </c>
      <c r="L678" s="148" t="str">
        <f>IF($F678="","",VLOOKUP($F678,'Bảng tổng hợp'!$C$11:$M$20000,10,0))</f>
        <v/>
      </c>
      <c r="M678" s="149" t="str">
        <f>IF($F678="","",VLOOKUP($F678,'Bảng tổng hợp'!$C$11:$M$20000,11,0))</f>
        <v/>
      </c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</row>
    <row r="679" ht="15.75" customHeight="1">
      <c r="A679" s="15"/>
      <c r="B679" s="15"/>
      <c r="C679" s="16"/>
      <c r="D679" s="15"/>
      <c r="E679" s="15"/>
      <c r="F679" s="15"/>
      <c r="G679" s="143" t="str">
        <f>IF($F679="","",VLOOKUP($F679,'Bảng tổng hợp'!$C$11:$Q$20000,2,0))</f>
        <v/>
      </c>
      <c r="H679" s="144" t="str">
        <f>IF($F679="","",VLOOKUP($F679,'Bảng tổng hợp'!$C$11:$Q$20000,3,0))</f>
        <v/>
      </c>
      <c r="I679" s="19"/>
      <c r="J679" s="146">
        <f>IF(F679="",0,VLOOKUP(F679,'Bảng tổng hợp'!$P$11:$Q$397,2,0))</f>
        <v>0</v>
      </c>
      <c r="K679" s="147">
        <f t="shared" si="2"/>
        <v>0</v>
      </c>
      <c r="L679" s="148" t="str">
        <f>IF($F679="","",VLOOKUP($F679,'Bảng tổng hợp'!$C$11:$M$20000,10,0))</f>
        <v/>
      </c>
      <c r="M679" s="149" t="str">
        <f>IF($F679="","",VLOOKUP($F679,'Bảng tổng hợp'!$C$11:$M$20000,11,0))</f>
        <v/>
      </c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</row>
    <row r="680" ht="15.75" customHeight="1">
      <c r="A680" s="15"/>
      <c r="B680" s="15"/>
      <c r="C680" s="16"/>
      <c r="D680" s="15"/>
      <c r="E680" s="15"/>
      <c r="F680" s="15"/>
      <c r="G680" s="143" t="str">
        <f>IF($F680="","",VLOOKUP($F680,'Bảng tổng hợp'!$C$11:$Q$20000,2,0))</f>
        <v/>
      </c>
      <c r="H680" s="144" t="str">
        <f>IF($F680="","",VLOOKUP($F680,'Bảng tổng hợp'!$C$11:$Q$20000,3,0))</f>
        <v/>
      </c>
      <c r="I680" s="19"/>
      <c r="J680" s="146">
        <f>IF(F680="",0,VLOOKUP(F680,'Bảng tổng hợp'!$P$11:$Q$397,2,0))</f>
        <v>0</v>
      </c>
      <c r="K680" s="147">
        <f t="shared" si="2"/>
        <v>0</v>
      </c>
      <c r="L680" s="148" t="str">
        <f>IF($F680="","",VLOOKUP($F680,'Bảng tổng hợp'!$C$11:$M$20000,10,0))</f>
        <v/>
      </c>
      <c r="M680" s="149" t="str">
        <f>IF($F680="","",VLOOKUP($F680,'Bảng tổng hợp'!$C$11:$M$20000,11,0))</f>
        <v/>
      </c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</row>
    <row r="681" ht="15.75" customHeight="1">
      <c r="A681" s="15"/>
      <c r="B681" s="15"/>
      <c r="C681" s="16"/>
      <c r="D681" s="15"/>
      <c r="E681" s="15"/>
      <c r="F681" s="15"/>
      <c r="G681" s="143" t="str">
        <f>IF($F681="","",VLOOKUP($F681,'Bảng tổng hợp'!$C$11:$Q$20000,2,0))</f>
        <v/>
      </c>
      <c r="H681" s="144" t="str">
        <f>IF($F681="","",VLOOKUP($F681,'Bảng tổng hợp'!$C$11:$Q$20000,3,0))</f>
        <v/>
      </c>
      <c r="I681" s="19"/>
      <c r="J681" s="146">
        <f>IF(F681="",0,VLOOKUP(F681,'Bảng tổng hợp'!$P$11:$Q$397,2,0))</f>
        <v>0</v>
      </c>
      <c r="K681" s="147">
        <f t="shared" si="2"/>
        <v>0</v>
      </c>
      <c r="L681" s="148" t="str">
        <f>IF($F681="","",VLOOKUP($F681,'Bảng tổng hợp'!$C$11:$M$20000,10,0))</f>
        <v/>
      </c>
      <c r="M681" s="149" t="str">
        <f>IF($F681="","",VLOOKUP($F681,'Bảng tổng hợp'!$C$11:$M$20000,11,0))</f>
        <v/>
      </c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</row>
    <row r="682" ht="15.75" customHeight="1">
      <c r="A682" s="15"/>
      <c r="B682" s="15"/>
      <c r="C682" s="16"/>
      <c r="D682" s="15"/>
      <c r="E682" s="15"/>
      <c r="F682" s="15"/>
      <c r="G682" s="143" t="str">
        <f>IF($F682="","",VLOOKUP($F682,'Bảng tổng hợp'!$C$11:$Q$20000,2,0))</f>
        <v/>
      </c>
      <c r="H682" s="144" t="str">
        <f>IF($F682="","",VLOOKUP($F682,'Bảng tổng hợp'!$C$11:$Q$20000,3,0))</f>
        <v/>
      </c>
      <c r="I682" s="19"/>
      <c r="J682" s="146">
        <f>IF(F682="",0,VLOOKUP(F682,'Bảng tổng hợp'!$P$11:$Q$397,2,0))</f>
        <v>0</v>
      </c>
      <c r="K682" s="147">
        <f t="shared" si="2"/>
        <v>0</v>
      </c>
      <c r="L682" s="148" t="str">
        <f>IF($F682="","",VLOOKUP($F682,'Bảng tổng hợp'!$C$11:$M$20000,10,0))</f>
        <v/>
      </c>
      <c r="M682" s="149" t="str">
        <f>IF($F682="","",VLOOKUP($F682,'Bảng tổng hợp'!$C$11:$M$20000,11,0))</f>
        <v/>
      </c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</row>
    <row r="683" ht="15.75" customHeight="1">
      <c r="A683" s="15"/>
      <c r="B683" s="15"/>
      <c r="C683" s="16"/>
      <c r="D683" s="15"/>
      <c r="E683" s="15"/>
      <c r="F683" s="15"/>
      <c r="G683" s="143" t="str">
        <f>IF($F683="","",VLOOKUP($F683,'Bảng tổng hợp'!$C$11:$Q$20000,2,0))</f>
        <v/>
      </c>
      <c r="H683" s="144" t="str">
        <f>IF($F683="","",VLOOKUP($F683,'Bảng tổng hợp'!$C$11:$Q$20000,3,0))</f>
        <v/>
      </c>
      <c r="I683" s="19"/>
      <c r="J683" s="146">
        <f>IF(F683="",0,VLOOKUP(F683,'Bảng tổng hợp'!$P$11:$Q$397,2,0))</f>
        <v>0</v>
      </c>
      <c r="K683" s="147">
        <f t="shared" si="2"/>
        <v>0</v>
      </c>
      <c r="L683" s="148" t="str">
        <f>IF($F683="","",VLOOKUP($F683,'Bảng tổng hợp'!$C$11:$M$20000,10,0))</f>
        <v/>
      </c>
      <c r="M683" s="149" t="str">
        <f>IF($F683="","",VLOOKUP($F683,'Bảng tổng hợp'!$C$11:$M$20000,11,0))</f>
        <v/>
      </c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</row>
    <row r="684" ht="15.75" customHeight="1">
      <c r="A684" s="15"/>
      <c r="B684" s="15"/>
      <c r="C684" s="16"/>
      <c r="D684" s="15"/>
      <c r="E684" s="15"/>
      <c r="F684" s="15"/>
      <c r="G684" s="143" t="str">
        <f>IF($F684="","",VLOOKUP($F684,'Bảng tổng hợp'!$C$11:$Q$20000,2,0))</f>
        <v/>
      </c>
      <c r="H684" s="144" t="str">
        <f>IF($F684="","",VLOOKUP($F684,'Bảng tổng hợp'!$C$11:$Q$20000,3,0))</f>
        <v/>
      </c>
      <c r="I684" s="19"/>
      <c r="J684" s="146">
        <f>IF(F684="",0,VLOOKUP(F684,'Bảng tổng hợp'!$P$11:$Q$397,2,0))</f>
        <v>0</v>
      </c>
      <c r="K684" s="147">
        <f t="shared" si="2"/>
        <v>0</v>
      </c>
      <c r="L684" s="148" t="str">
        <f>IF($F684="","",VLOOKUP($F684,'Bảng tổng hợp'!$C$11:$M$20000,10,0))</f>
        <v/>
      </c>
      <c r="M684" s="149" t="str">
        <f>IF($F684="","",VLOOKUP($F684,'Bảng tổng hợp'!$C$11:$M$20000,11,0))</f>
        <v/>
      </c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</row>
    <row r="685" ht="15.75" customHeight="1">
      <c r="A685" s="15"/>
      <c r="B685" s="15"/>
      <c r="C685" s="16"/>
      <c r="D685" s="15"/>
      <c r="E685" s="15"/>
      <c r="F685" s="15"/>
      <c r="G685" s="143" t="str">
        <f>IF($F685="","",VLOOKUP($F685,'Bảng tổng hợp'!$C$11:$Q$20000,2,0))</f>
        <v/>
      </c>
      <c r="H685" s="144" t="str">
        <f>IF($F685="","",VLOOKUP($F685,'Bảng tổng hợp'!$C$11:$Q$20000,3,0))</f>
        <v/>
      </c>
      <c r="I685" s="19"/>
      <c r="J685" s="146">
        <f>IF(F685="",0,VLOOKUP(F685,'Bảng tổng hợp'!$P$11:$Q$397,2,0))</f>
        <v>0</v>
      </c>
      <c r="K685" s="147">
        <f t="shared" si="2"/>
        <v>0</v>
      </c>
      <c r="L685" s="148" t="str">
        <f>IF($F685="","",VLOOKUP($F685,'Bảng tổng hợp'!$C$11:$M$20000,10,0))</f>
        <v/>
      </c>
      <c r="M685" s="149" t="str">
        <f>IF($F685="","",VLOOKUP($F685,'Bảng tổng hợp'!$C$11:$M$20000,11,0))</f>
        <v/>
      </c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</row>
    <row r="686" ht="15.75" customHeight="1">
      <c r="A686" s="15"/>
      <c r="B686" s="15"/>
      <c r="C686" s="16"/>
      <c r="D686" s="15"/>
      <c r="E686" s="15"/>
      <c r="F686" s="15"/>
      <c r="G686" s="143" t="str">
        <f>IF($F686="","",VLOOKUP($F686,'Bảng tổng hợp'!$C$11:$Q$20000,2,0))</f>
        <v/>
      </c>
      <c r="H686" s="144" t="str">
        <f>IF($F686="","",VLOOKUP($F686,'Bảng tổng hợp'!$C$11:$Q$20000,3,0))</f>
        <v/>
      </c>
      <c r="I686" s="19"/>
      <c r="J686" s="146">
        <f>IF(F686="",0,VLOOKUP(F686,'Bảng tổng hợp'!$P$11:$Q$397,2,0))</f>
        <v>0</v>
      </c>
      <c r="K686" s="147">
        <f t="shared" si="2"/>
        <v>0</v>
      </c>
      <c r="L686" s="148" t="str">
        <f>IF($F686="","",VLOOKUP($F686,'Bảng tổng hợp'!$C$11:$M$20000,10,0))</f>
        <v/>
      </c>
      <c r="M686" s="149" t="str">
        <f>IF($F686="","",VLOOKUP($F686,'Bảng tổng hợp'!$C$11:$M$20000,11,0))</f>
        <v/>
      </c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</row>
    <row r="687" ht="15.75" customHeight="1">
      <c r="A687" s="15"/>
      <c r="B687" s="15"/>
      <c r="C687" s="16"/>
      <c r="D687" s="15"/>
      <c r="E687" s="15"/>
      <c r="F687" s="15"/>
      <c r="G687" s="143" t="str">
        <f>IF($F687="","",VLOOKUP($F687,'Bảng tổng hợp'!$C$11:$Q$20000,2,0))</f>
        <v/>
      </c>
      <c r="H687" s="144" t="str">
        <f>IF($F687="","",VLOOKUP($F687,'Bảng tổng hợp'!$C$11:$Q$20000,3,0))</f>
        <v/>
      </c>
      <c r="I687" s="19"/>
      <c r="J687" s="146">
        <f>IF(F687="",0,VLOOKUP(F687,'Bảng tổng hợp'!$P$11:$Q$397,2,0))</f>
        <v>0</v>
      </c>
      <c r="K687" s="147">
        <f t="shared" si="2"/>
        <v>0</v>
      </c>
      <c r="L687" s="148" t="str">
        <f>IF($F687="","",VLOOKUP($F687,'Bảng tổng hợp'!$C$11:$M$20000,10,0))</f>
        <v/>
      </c>
      <c r="M687" s="149" t="str">
        <f>IF($F687="","",VLOOKUP($F687,'Bảng tổng hợp'!$C$11:$M$20000,11,0))</f>
        <v/>
      </c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</row>
    <row r="688" ht="15.75" customHeight="1">
      <c r="A688" s="15"/>
      <c r="B688" s="15"/>
      <c r="C688" s="16"/>
      <c r="D688" s="15"/>
      <c r="E688" s="15"/>
      <c r="F688" s="15"/>
      <c r="G688" s="143" t="str">
        <f>IF($F688="","",VLOOKUP($F688,'Bảng tổng hợp'!$C$11:$Q$20000,2,0))</f>
        <v/>
      </c>
      <c r="H688" s="144" t="str">
        <f>IF($F688="","",VLOOKUP($F688,'Bảng tổng hợp'!$C$11:$Q$20000,3,0))</f>
        <v/>
      </c>
      <c r="I688" s="19"/>
      <c r="J688" s="146">
        <f>IF(F688="",0,VLOOKUP(F688,'Bảng tổng hợp'!$P$11:$Q$397,2,0))</f>
        <v>0</v>
      </c>
      <c r="K688" s="147">
        <f t="shared" si="2"/>
        <v>0</v>
      </c>
      <c r="L688" s="148" t="str">
        <f>IF($F688="","",VLOOKUP($F688,'Bảng tổng hợp'!$C$11:$M$20000,10,0))</f>
        <v/>
      </c>
      <c r="M688" s="149" t="str">
        <f>IF($F688="","",VLOOKUP($F688,'Bảng tổng hợp'!$C$11:$M$20000,11,0))</f>
        <v/>
      </c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</row>
    <row r="689" ht="15.75" customHeight="1">
      <c r="A689" s="15"/>
      <c r="B689" s="15"/>
      <c r="C689" s="16"/>
      <c r="D689" s="15"/>
      <c r="E689" s="15"/>
      <c r="F689" s="15"/>
      <c r="G689" s="143" t="str">
        <f>IF($F689="","",VLOOKUP($F689,'Bảng tổng hợp'!$C$11:$Q$20000,2,0))</f>
        <v/>
      </c>
      <c r="H689" s="144" t="str">
        <f>IF($F689="","",VLOOKUP($F689,'Bảng tổng hợp'!$C$11:$Q$20000,3,0))</f>
        <v/>
      </c>
      <c r="I689" s="19"/>
      <c r="J689" s="146">
        <f>IF(F689="",0,VLOOKUP(F689,'Bảng tổng hợp'!$P$11:$Q$397,2,0))</f>
        <v>0</v>
      </c>
      <c r="K689" s="147">
        <f t="shared" si="2"/>
        <v>0</v>
      </c>
      <c r="L689" s="148" t="str">
        <f>IF($F689="","",VLOOKUP($F689,'Bảng tổng hợp'!$C$11:$M$20000,10,0))</f>
        <v/>
      </c>
      <c r="M689" s="149" t="str">
        <f>IF($F689="","",VLOOKUP($F689,'Bảng tổng hợp'!$C$11:$M$20000,11,0))</f>
        <v/>
      </c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</row>
    <row r="690" ht="15.75" customHeight="1">
      <c r="A690" s="15"/>
      <c r="B690" s="15"/>
      <c r="C690" s="16"/>
      <c r="D690" s="15"/>
      <c r="E690" s="15"/>
      <c r="F690" s="15"/>
      <c r="G690" s="143" t="str">
        <f>IF($F690="","",VLOOKUP($F690,'Bảng tổng hợp'!$C$11:$Q$20000,2,0))</f>
        <v/>
      </c>
      <c r="H690" s="144" t="str">
        <f>IF($F690="","",VLOOKUP($F690,'Bảng tổng hợp'!$C$11:$Q$20000,3,0))</f>
        <v/>
      </c>
      <c r="I690" s="19"/>
      <c r="J690" s="146">
        <f>IF(F690="",0,VLOOKUP(F690,'Bảng tổng hợp'!$P$11:$Q$397,2,0))</f>
        <v>0</v>
      </c>
      <c r="K690" s="147">
        <f t="shared" si="2"/>
        <v>0</v>
      </c>
      <c r="L690" s="148" t="str">
        <f>IF($F690="","",VLOOKUP($F690,'Bảng tổng hợp'!$C$11:$M$20000,10,0))</f>
        <v/>
      </c>
      <c r="M690" s="149" t="str">
        <f>IF($F690="","",VLOOKUP($F690,'Bảng tổng hợp'!$C$11:$M$20000,11,0))</f>
        <v/>
      </c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</row>
    <row r="691" ht="15.75" customHeight="1">
      <c r="A691" s="15"/>
      <c r="B691" s="15"/>
      <c r="C691" s="16"/>
      <c r="D691" s="15"/>
      <c r="E691" s="15"/>
      <c r="F691" s="15"/>
      <c r="G691" s="143" t="str">
        <f>IF($F691="","",VLOOKUP($F691,'Bảng tổng hợp'!$C$11:$Q$20000,2,0))</f>
        <v/>
      </c>
      <c r="H691" s="144" t="str">
        <f>IF($F691="","",VLOOKUP($F691,'Bảng tổng hợp'!$C$11:$Q$20000,3,0))</f>
        <v/>
      </c>
      <c r="I691" s="19"/>
      <c r="J691" s="146">
        <f>IF(F691="",0,VLOOKUP(F691,'Bảng tổng hợp'!$P$11:$Q$397,2,0))</f>
        <v>0</v>
      </c>
      <c r="K691" s="147">
        <f t="shared" si="2"/>
        <v>0</v>
      </c>
      <c r="L691" s="148" t="str">
        <f>IF($F691="","",VLOOKUP($F691,'Bảng tổng hợp'!$C$11:$M$20000,10,0))</f>
        <v/>
      </c>
      <c r="M691" s="149" t="str">
        <f>IF($F691="","",VLOOKUP($F691,'Bảng tổng hợp'!$C$11:$M$20000,11,0))</f>
        <v/>
      </c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</row>
    <row r="692" ht="15.75" customHeight="1">
      <c r="A692" s="15"/>
      <c r="B692" s="15"/>
      <c r="C692" s="16"/>
      <c r="D692" s="15"/>
      <c r="E692" s="15"/>
      <c r="F692" s="15"/>
      <c r="G692" s="143" t="str">
        <f>IF($F692="","",VLOOKUP($F692,'Bảng tổng hợp'!$C$11:$Q$20000,2,0))</f>
        <v/>
      </c>
      <c r="H692" s="144" t="str">
        <f>IF($F692="","",VLOOKUP($F692,'Bảng tổng hợp'!$C$11:$Q$20000,3,0))</f>
        <v/>
      </c>
      <c r="I692" s="19"/>
      <c r="J692" s="146">
        <f>IF(F692="",0,VLOOKUP(F692,'Bảng tổng hợp'!$P$11:$Q$397,2,0))</f>
        <v>0</v>
      </c>
      <c r="K692" s="147">
        <f t="shared" si="2"/>
        <v>0</v>
      </c>
      <c r="L692" s="148" t="str">
        <f>IF($F692="","",VLOOKUP($F692,'Bảng tổng hợp'!$C$11:$M$20000,10,0))</f>
        <v/>
      </c>
      <c r="M692" s="149" t="str">
        <f>IF($F692="","",VLOOKUP($F692,'Bảng tổng hợp'!$C$11:$M$20000,11,0))</f>
        <v/>
      </c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</row>
    <row r="693" ht="15.75" customHeight="1">
      <c r="A693" s="15"/>
      <c r="B693" s="15"/>
      <c r="C693" s="16"/>
      <c r="D693" s="15"/>
      <c r="E693" s="15"/>
      <c r="F693" s="15"/>
      <c r="G693" s="143" t="str">
        <f>IF($F693="","",VLOOKUP($F693,'Bảng tổng hợp'!$C$11:$Q$20000,2,0))</f>
        <v/>
      </c>
      <c r="H693" s="144" t="str">
        <f>IF($F693="","",VLOOKUP($F693,'Bảng tổng hợp'!$C$11:$Q$20000,3,0))</f>
        <v/>
      </c>
      <c r="I693" s="19"/>
      <c r="J693" s="146">
        <f>IF(F693="",0,VLOOKUP(F693,'Bảng tổng hợp'!$P$11:$Q$397,2,0))</f>
        <v>0</v>
      </c>
      <c r="K693" s="147">
        <f t="shared" si="2"/>
        <v>0</v>
      </c>
      <c r="L693" s="148" t="str">
        <f>IF($F693="","",VLOOKUP($F693,'Bảng tổng hợp'!$C$11:$M$20000,10,0))</f>
        <v/>
      </c>
      <c r="M693" s="149" t="str">
        <f>IF($F693="","",VLOOKUP($F693,'Bảng tổng hợp'!$C$11:$M$20000,11,0))</f>
        <v/>
      </c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</row>
    <row r="694" ht="15.75" customHeight="1">
      <c r="A694" s="15"/>
      <c r="B694" s="15"/>
      <c r="C694" s="16"/>
      <c r="D694" s="15"/>
      <c r="E694" s="15"/>
      <c r="F694" s="15"/>
      <c r="G694" s="143" t="str">
        <f>IF($F694="","",VLOOKUP($F694,'Bảng tổng hợp'!$C$11:$Q$20000,2,0))</f>
        <v/>
      </c>
      <c r="H694" s="144" t="str">
        <f>IF($F694="","",VLOOKUP($F694,'Bảng tổng hợp'!$C$11:$Q$20000,3,0))</f>
        <v/>
      </c>
      <c r="I694" s="19"/>
      <c r="J694" s="146">
        <f>IF(F694="",0,VLOOKUP(F694,'Bảng tổng hợp'!$P$11:$Q$397,2,0))</f>
        <v>0</v>
      </c>
      <c r="K694" s="147">
        <f t="shared" si="2"/>
        <v>0</v>
      </c>
      <c r="L694" s="148" t="str">
        <f>IF($F694="","",VLOOKUP($F694,'Bảng tổng hợp'!$C$11:$M$20000,10,0))</f>
        <v/>
      </c>
      <c r="M694" s="149" t="str">
        <f>IF($F694="","",VLOOKUP($F694,'Bảng tổng hợp'!$C$11:$M$20000,11,0))</f>
        <v/>
      </c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</row>
    <row r="695" ht="15.75" customHeight="1">
      <c r="A695" s="15"/>
      <c r="B695" s="15"/>
      <c r="C695" s="16"/>
      <c r="D695" s="15"/>
      <c r="E695" s="15"/>
      <c r="F695" s="15"/>
      <c r="G695" s="143" t="str">
        <f>IF($F695="","",VLOOKUP($F695,'Bảng tổng hợp'!$C$11:$Q$20000,2,0))</f>
        <v/>
      </c>
      <c r="H695" s="144" t="str">
        <f>IF($F695="","",VLOOKUP($F695,'Bảng tổng hợp'!$C$11:$Q$20000,3,0))</f>
        <v/>
      </c>
      <c r="I695" s="19"/>
      <c r="J695" s="146">
        <f>IF(F695="",0,VLOOKUP(F695,'Bảng tổng hợp'!$P$11:$Q$397,2,0))</f>
        <v>0</v>
      </c>
      <c r="K695" s="147">
        <f t="shared" si="2"/>
        <v>0</v>
      </c>
      <c r="L695" s="148" t="str">
        <f>IF($F695="","",VLOOKUP($F695,'Bảng tổng hợp'!$C$11:$M$20000,10,0))</f>
        <v/>
      </c>
      <c r="M695" s="149" t="str">
        <f>IF($F695="","",VLOOKUP($F695,'Bảng tổng hợp'!$C$11:$M$20000,11,0))</f>
        <v/>
      </c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</row>
    <row r="696" ht="15.75" customHeight="1">
      <c r="A696" s="15"/>
      <c r="B696" s="15"/>
      <c r="C696" s="16"/>
      <c r="D696" s="15"/>
      <c r="E696" s="15"/>
      <c r="F696" s="15"/>
      <c r="G696" s="143" t="str">
        <f>IF($F696="","",VLOOKUP($F696,'Bảng tổng hợp'!$C$11:$Q$20000,2,0))</f>
        <v/>
      </c>
      <c r="H696" s="144" t="str">
        <f>IF($F696="","",VLOOKUP($F696,'Bảng tổng hợp'!$C$11:$Q$20000,3,0))</f>
        <v/>
      </c>
      <c r="I696" s="19"/>
      <c r="J696" s="146">
        <f>IF(F696="",0,VLOOKUP(F696,'Bảng tổng hợp'!$P$11:$Q$397,2,0))</f>
        <v>0</v>
      </c>
      <c r="K696" s="147">
        <f t="shared" si="2"/>
        <v>0</v>
      </c>
      <c r="L696" s="148" t="str">
        <f>IF($F696="","",VLOOKUP($F696,'Bảng tổng hợp'!$C$11:$M$20000,10,0))</f>
        <v/>
      </c>
      <c r="M696" s="149" t="str">
        <f>IF($F696="","",VLOOKUP($F696,'Bảng tổng hợp'!$C$11:$M$20000,11,0))</f>
        <v/>
      </c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</row>
    <row r="697" ht="15.75" customHeight="1">
      <c r="A697" s="15"/>
      <c r="B697" s="15"/>
      <c r="C697" s="16"/>
      <c r="D697" s="15"/>
      <c r="E697" s="15"/>
      <c r="F697" s="15"/>
      <c r="G697" s="143" t="str">
        <f>IF($F697="","",VLOOKUP($F697,'Bảng tổng hợp'!$C$11:$Q$20000,2,0))</f>
        <v/>
      </c>
      <c r="H697" s="144" t="str">
        <f>IF($F697="","",VLOOKUP($F697,'Bảng tổng hợp'!$C$11:$Q$20000,3,0))</f>
        <v/>
      </c>
      <c r="I697" s="19"/>
      <c r="J697" s="146">
        <f>IF(F697="",0,VLOOKUP(F697,'Bảng tổng hợp'!$P$11:$Q$397,2,0))</f>
        <v>0</v>
      </c>
      <c r="K697" s="147">
        <f t="shared" si="2"/>
        <v>0</v>
      </c>
      <c r="L697" s="148" t="str">
        <f>IF($F697="","",VLOOKUP($F697,'Bảng tổng hợp'!$C$11:$M$20000,10,0))</f>
        <v/>
      </c>
      <c r="M697" s="149" t="str">
        <f>IF($F697="","",VLOOKUP($F697,'Bảng tổng hợp'!$C$11:$M$20000,11,0))</f>
        <v/>
      </c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</row>
    <row r="698" ht="15.75" customHeight="1">
      <c r="A698" s="15"/>
      <c r="B698" s="15"/>
      <c r="C698" s="16"/>
      <c r="D698" s="15"/>
      <c r="E698" s="15"/>
      <c r="F698" s="15"/>
      <c r="G698" s="143" t="str">
        <f>IF($F698="","",VLOOKUP($F698,'Bảng tổng hợp'!$C$11:$Q$20000,2,0))</f>
        <v/>
      </c>
      <c r="H698" s="144" t="str">
        <f>IF($F698="","",VLOOKUP($F698,'Bảng tổng hợp'!$C$11:$Q$20000,3,0))</f>
        <v/>
      </c>
      <c r="I698" s="19"/>
      <c r="J698" s="146">
        <f>IF(F698="",0,VLOOKUP(F698,'Bảng tổng hợp'!$P$11:$Q$397,2,0))</f>
        <v>0</v>
      </c>
      <c r="K698" s="147">
        <f t="shared" si="2"/>
        <v>0</v>
      </c>
      <c r="L698" s="148" t="str">
        <f>IF($F698="","",VLOOKUP($F698,'Bảng tổng hợp'!$C$11:$M$20000,10,0))</f>
        <v/>
      </c>
      <c r="M698" s="149" t="str">
        <f>IF($F698="","",VLOOKUP($F698,'Bảng tổng hợp'!$C$11:$M$20000,11,0))</f>
        <v/>
      </c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</row>
    <row r="699" ht="15.75" customHeight="1">
      <c r="A699" s="15"/>
      <c r="B699" s="15"/>
      <c r="C699" s="16"/>
      <c r="D699" s="15"/>
      <c r="E699" s="15"/>
      <c r="F699" s="15"/>
      <c r="G699" s="143" t="str">
        <f>IF($F699="","",VLOOKUP($F699,'Bảng tổng hợp'!$C$11:$Q$20000,2,0))</f>
        <v/>
      </c>
      <c r="H699" s="144" t="str">
        <f>IF($F699="","",VLOOKUP($F699,'Bảng tổng hợp'!$C$11:$Q$20000,3,0))</f>
        <v/>
      </c>
      <c r="I699" s="19"/>
      <c r="J699" s="146">
        <f>IF(F699="",0,VLOOKUP(F699,'Bảng tổng hợp'!$P$11:$Q$397,2,0))</f>
        <v>0</v>
      </c>
      <c r="K699" s="147">
        <f t="shared" si="2"/>
        <v>0</v>
      </c>
      <c r="L699" s="148" t="str">
        <f>IF($F699="","",VLOOKUP($F699,'Bảng tổng hợp'!$C$11:$M$20000,10,0))</f>
        <v/>
      </c>
      <c r="M699" s="149" t="str">
        <f>IF($F699="","",VLOOKUP($F699,'Bảng tổng hợp'!$C$11:$M$20000,11,0))</f>
        <v/>
      </c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</row>
    <row r="700" ht="15.75" customHeight="1">
      <c r="A700" s="15"/>
      <c r="B700" s="15"/>
      <c r="C700" s="16"/>
      <c r="D700" s="15"/>
      <c r="E700" s="15"/>
      <c r="F700" s="15"/>
      <c r="G700" s="143" t="str">
        <f>IF($F700="","",VLOOKUP($F700,'Bảng tổng hợp'!$C$11:$Q$20000,2,0))</f>
        <v/>
      </c>
      <c r="H700" s="144" t="str">
        <f>IF($F700="","",VLOOKUP($F700,'Bảng tổng hợp'!$C$11:$Q$20000,3,0))</f>
        <v/>
      </c>
      <c r="I700" s="19"/>
      <c r="J700" s="146">
        <f>IF(F700="",0,VLOOKUP(F700,'Bảng tổng hợp'!$P$11:$Q$397,2,0))</f>
        <v>0</v>
      </c>
      <c r="K700" s="147">
        <f t="shared" si="2"/>
        <v>0</v>
      </c>
      <c r="L700" s="148" t="str">
        <f>IF($F700="","",VLOOKUP($F700,'Bảng tổng hợp'!$C$11:$M$20000,10,0))</f>
        <v/>
      </c>
      <c r="M700" s="149" t="str">
        <f>IF($F700="","",VLOOKUP($F700,'Bảng tổng hợp'!$C$11:$M$20000,11,0))</f>
        <v/>
      </c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</row>
    <row r="701" ht="15.75" customHeight="1">
      <c r="A701" s="15"/>
      <c r="B701" s="15"/>
      <c r="C701" s="16"/>
      <c r="D701" s="15"/>
      <c r="E701" s="15"/>
      <c r="F701" s="15"/>
      <c r="G701" s="143" t="str">
        <f>IF($F701="","",VLOOKUP($F701,'Bảng tổng hợp'!$C$11:$Q$20000,2,0))</f>
        <v/>
      </c>
      <c r="H701" s="144" t="str">
        <f>IF($F701="","",VLOOKUP($F701,'Bảng tổng hợp'!$C$11:$Q$20000,3,0))</f>
        <v/>
      </c>
      <c r="I701" s="19"/>
      <c r="J701" s="146">
        <f>IF(F701="",0,VLOOKUP(F701,'Bảng tổng hợp'!$P$11:$Q$397,2,0))</f>
        <v>0</v>
      </c>
      <c r="K701" s="147">
        <f t="shared" si="2"/>
        <v>0</v>
      </c>
      <c r="L701" s="148" t="str">
        <f>IF($F701="","",VLOOKUP($F701,'Bảng tổng hợp'!$C$11:$M$20000,10,0))</f>
        <v/>
      </c>
      <c r="M701" s="149" t="str">
        <f>IF($F701="","",VLOOKUP($F701,'Bảng tổng hợp'!$C$11:$M$20000,11,0))</f>
        <v/>
      </c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</row>
    <row r="702" ht="15.75" customHeight="1">
      <c r="A702" s="15"/>
      <c r="B702" s="15"/>
      <c r="C702" s="16"/>
      <c r="D702" s="15"/>
      <c r="E702" s="15"/>
      <c r="F702" s="15"/>
      <c r="G702" s="143" t="str">
        <f>IF($F702="","",VLOOKUP($F702,'Bảng tổng hợp'!$C$11:$Q$20000,2,0))</f>
        <v/>
      </c>
      <c r="H702" s="144" t="str">
        <f>IF($F702="","",VLOOKUP($F702,'Bảng tổng hợp'!$C$11:$Q$20000,3,0))</f>
        <v/>
      </c>
      <c r="I702" s="19"/>
      <c r="J702" s="146">
        <f>IF(F702="",0,VLOOKUP(F702,'Bảng tổng hợp'!$P$11:$Q$397,2,0))</f>
        <v>0</v>
      </c>
      <c r="K702" s="147">
        <f t="shared" si="2"/>
        <v>0</v>
      </c>
      <c r="L702" s="148" t="str">
        <f>IF($F702="","",VLOOKUP($F702,'Bảng tổng hợp'!$C$11:$M$20000,10,0))</f>
        <v/>
      </c>
      <c r="M702" s="149" t="str">
        <f>IF($F702="","",VLOOKUP($F702,'Bảng tổng hợp'!$C$11:$M$20000,11,0))</f>
        <v/>
      </c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</row>
    <row r="703" ht="15.75" customHeight="1">
      <c r="A703" s="15"/>
      <c r="B703" s="15"/>
      <c r="C703" s="16"/>
      <c r="D703" s="15"/>
      <c r="E703" s="15"/>
      <c r="F703" s="15"/>
      <c r="G703" s="143" t="str">
        <f>IF($F703="","",VLOOKUP($F703,'Bảng tổng hợp'!$C$11:$Q$20000,2,0))</f>
        <v/>
      </c>
      <c r="H703" s="144" t="str">
        <f>IF($F703="","",VLOOKUP($F703,'Bảng tổng hợp'!$C$11:$Q$20000,3,0))</f>
        <v/>
      </c>
      <c r="I703" s="19"/>
      <c r="J703" s="146">
        <f>IF(F703="",0,VLOOKUP(F703,'Bảng tổng hợp'!$P$11:$Q$397,2,0))</f>
        <v>0</v>
      </c>
      <c r="K703" s="147">
        <f t="shared" si="2"/>
        <v>0</v>
      </c>
      <c r="L703" s="148" t="str">
        <f>IF($F703="","",VLOOKUP($F703,'Bảng tổng hợp'!$C$11:$M$20000,10,0))</f>
        <v/>
      </c>
      <c r="M703" s="149" t="str">
        <f>IF($F703="","",VLOOKUP($F703,'Bảng tổng hợp'!$C$11:$M$20000,11,0))</f>
        <v/>
      </c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</row>
    <row r="704" ht="15.75" customHeight="1">
      <c r="A704" s="15"/>
      <c r="B704" s="15"/>
      <c r="C704" s="16"/>
      <c r="D704" s="15"/>
      <c r="E704" s="15"/>
      <c r="F704" s="15"/>
      <c r="G704" s="143" t="str">
        <f>IF($F704="","",VLOOKUP($F704,'Bảng tổng hợp'!$C$11:$Q$20000,2,0))</f>
        <v/>
      </c>
      <c r="H704" s="144" t="str">
        <f>IF($F704="","",VLOOKUP($F704,'Bảng tổng hợp'!$C$11:$Q$20000,3,0))</f>
        <v/>
      </c>
      <c r="I704" s="19"/>
      <c r="J704" s="146">
        <f>IF(F704="",0,VLOOKUP(F704,'Bảng tổng hợp'!$P$11:$Q$397,2,0))</f>
        <v>0</v>
      </c>
      <c r="K704" s="147">
        <f t="shared" si="2"/>
        <v>0</v>
      </c>
      <c r="L704" s="148" t="str">
        <f>IF($F704="","",VLOOKUP($F704,'Bảng tổng hợp'!$C$11:$M$20000,10,0))</f>
        <v/>
      </c>
      <c r="M704" s="149" t="str">
        <f>IF($F704="","",VLOOKUP($F704,'Bảng tổng hợp'!$C$11:$M$20000,11,0))</f>
        <v/>
      </c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</row>
    <row r="705" ht="15.75" customHeight="1">
      <c r="A705" s="15"/>
      <c r="B705" s="15"/>
      <c r="C705" s="16"/>
      <c r="D705" s="15"/>
      <c r="E705" s="15"/>
      <c r="F705" s="15"/>
      <c r="G705" s="143" t="str">
        <f>IF($F705="","",VLOOKUP($F705,'Bảng tổng hợp'!$C$11:$Q$20000,2,0))</f>
        <v/>
      </c>
      <c r="H705" s="144" t="str">
        <f>IF($F705="","",VLOOKUP($F705,'Bảng tổng hợp'!$C$11:$Q$20000,3,0))</f>
        <v/>
      </c>
      <c r="I705" s="19"/>
      <c r="J705" s="146">
        <f>IF(F705="",0,VLOOKUP(F705,'Bảng tổng hợp'!$P$11:$Q$397,2,0))</f>
        <v>0</v>
      </c>
      <c r="K705" s="147">
        <f t="shared" si="2"/>
        <v>0</v>
      </c>
      <c r="L705" s="148" t="str">
        <f>IF($F705="","",VLOOKUP($F705,'Bảng tổng hợp'!$C$11:$M$20000,10,0))</f>
        <v/>
      </c>
      <c r="M705" s="149" t="str">
        <f>IF($F705="","",VLOOKUP($F705,'Bảng tổng hợp'!$C$11:$M$20000,11,0))</f>
        <v/>
      </c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</row>
    <row r="706" ht="15.75" customHeight="1">
      <c r="A706" s="15"/>
      <c r="B706" s="15"/>
      <c r="C706" s="16"/>
      <c r="D706" s="15"/>
      <c r="E706" s="15"/>
      <c r="F706" s="15"/>
      <c r="G706" s="143" t="str">
        <f>IF($F706="","",VLOOKUP($F706,'Bảng tổng hợp'!$C$11:$Q$20000,2,0))</f>
        <v/>
      </c>
      <c r="H706" s="144" t="str">
        <f>IF($F706="","",VLOOKUP($F706,'Bảng tổng hợp'!$C$11:$Q$20000,3,0))</f>
        <v/>
      </c>
      <c r="I706" s="19"/>
      <c r="J706" s="146">
        <f>IF(F706="",0,VLOOKUP(F706,'Bảng tổng hợp'!$P$11:$Q$397,2,0))</f>
        <v>0</v>
      </c>
      <c r="K706" s="147">
        <f t="shared" si="2"/>
        <v>0</v>
      </c>
      <c r="L706" s="148" t="str">
        <f>IF($F706="","",VLOOKUP($F706,'Bảng tổng hợp'!$C$11:$M$20000,10,0))</f>
        <v/>
      </c>
      <c r="M706" s="149" t="str">
        <f>IF($F706="","",VLOOKUP($F706,'Bảng tổng hợp'!$C$11:$M$20000,11,0))</f>
        <v/>
      </c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</row>
    <row r="707" ht="15.75" customHeight="1">
      <c r="A707" s="15"/>
      <c r="B707" s="15"/>
      <c r="C707" s="16"/>
      <c r="D707" s="15"/>
      <c r="E707" s="15"/>
      <c r="F707" s="15"/>
      <c r="G707" s="143" t="str">
        <f>IF($F707="","",VLOOKUP($F707,'Bảng tổng hợp'!$C$11:$Q$20000,2,0))</f>
        <v/>
      </c>
      <c r="H707" s="144" t="str">
        <f>IF($F707="","",VLOOKUP($F707,'Bảng tổng hợp'!$C$11:$Q$20000,3,0))</f>
        <v/>
      </c>
      <c r="I707" s="19"/>
      <c r="J707" s="146">
        <f>IF(F707="",0,VLOOKUP(F707,'Bảng tổng hợp'!$P$11:$Q$397,2,0))</f>
        <v>0</v>
      </c>
      <c r="K707" s="147">
        <f t="shared" si="2"/>
        <v>0</v>
      </c>
      <c r="L707" s="148" t="str">
        <f>IF($F707="","",VLOOKUP($F707,'Bảng tổng hợp'!$C$11:$M$20000,10,0))</f>
        <v/>
      </c>
      <c r="M707" s="149" t="str">
        <f>IF($F707="","",VLOOKUP($F707,'Bảng tổng hợp'!$C$11:$M$20000,11,0))</f>
        <v/>
      </c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</row>
    <row r="708" ht="15.75" customHeight="1">
      <c r="A708" s="15"/>
      <c r="B708" s="15"/>
      <c r="C708" s="16"/>
      <c r="D708" s="15"/>
      <c r="E708" s="15"/>
      <c r="F708" s="15"/>
      <c r="G708" s="143" t="str">
        <f>IF($F708="","",VLOOKUP($F708,'Bảng tổng hợp'!$C$11:$Q$20000,2,0))</f>
        <v/>
      </c>
      <c r="H708" s="144" t="str">
        <f>IF($F708="","",VLOOKUP($F708,'Bảng tổng hợp'!$C$11:$Q$20000,3,0))</f>
        <v/>
      </c>
      <c r="I708" s="19"/>
      <c r="J708" s="146">
        <f>IF(F708="",0,VLOOKUP(F708,'Bảng tổng hợp'!$P$11:$Q$397,2,0))</f>
        <v>0</v>
      </c>
      <c r="K708" s="147">
        <f t="shared" si="2"/>
        <v>0</v>
      </c>
      <c r="L708" s="148" t="str">
        <f>IF($F708="","",VLOOKUP($F708,'Bảng tổng hợp'!$C$11:$M$20000,10,0))</f>
        <v/>
      </c>
      <c r="M708" s="149" t="str">
        <f>IF($F708="","",VLOOKUP($F708,'Bảng tổng hợp'!$C$11:$M$20000,11,0))</f>
        <v/>
      </c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</row>
    <row r="709" ht="15.75" customHeight="1">
      <c r="A709" s="15"/>
      <c r="B709" s="15"/>
      <c r="C709" s="16"/>
      <c r="D709" s="15"/>
      <c r="E709" s="15"/>
      <c r="F709" s="15"/>
      <c r="G709" s="143" t="str">
        <f>IF($F709="","",VLOOKUP($F709,'Bảng tổng hợp'!$C$11:$Q$20000,2,0))</f>
        <v/>
      </c>
      <c r="H709" s="144" t="str">
        <f>IF($F709="","",VLOOKUP($F709,'Bảng tổng hợp'!$C$11:$Q$20000,3,0))</f>
        <v/>
      </c>
      <c r="I709" s="19"/>
      <c r="J709" s="146">
        <f>IF(F709="",0,VLOOKUP(F709,'Bảng tổng hợp'!$P$11:$Q$397,2,0))</f>
        <v>0</v>
      </c>
      <c r="K709" s="147">
        <f t="shared" si="2"/>
        <v>0</v>
      </c>
      <c r="L709" s="148" t="str">
        <f>IF($F709="","",VLOOKUP($F709,'Bảng tổng hợp'!$C$11:$M$20000,10,0))</f>
        <v/>
      </c>
      <c r="M709" s="149" t="str">
        <f>IF($F709="","",VLOOKUP($F709,'Bảng tổng hợp'!$C$11:$M$20000,11,0))</f>
        <v/>
      </c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</row>
    <row r="710" ht="15.75" customHeight="1">
      <c r="A710" s="15"/>
      <c r="B710" s="15"/>
      <c r="C710" s="16"/>
      <c r="D710" s="15"/>
      <c r="E710" s="15"/>
      <c r="F710" s="15"/>
      <c r="G710" s="143" t="str">
        <f>IF($F710="","",VLOOKUP($F710,'Bảng tổng hợp'!$C$11:$Q$20000,2,0))</f>
        <v/>
      </c>
      <c r="H710" s="144" t="str">
        <f>IF($F710="","",VLOOKUP($F710,'Bảng tổng hợp'!$C$11:$Q$20000,3,0))</f>
        <v/>
      </c>
      <c r="I710" s="19"/>
      <c r="J710" s="146">
        <f>IF(F710="",0,VLOOKUP(F710,'Bảng tổng hợp'!$P$11:$Q$397,2,0))</f>
        <v>0</v>
      </c>
      <c r="K710" s="147">
        <f t="shared" si="2"/>
        <v>0</v>
      </c>
      <c r="L710" s="148" t="str">
        <f>IF($F710="","",VLOOKUP($F710,'Bảng tổng hợp'!$C$11:$M$20000,10,0))</f>
        <v/>
      </c>
      <c r="M710" s="149" t="str">
        <f>IF($F710="","",VLOOKUP($F710,'Bảng tổng hợp'!$C$11:$M$20000,11,0))</f>
        <v/>
      </c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</row>
    <row r="711" ht="15.75" customHeight="1">
      <c r="A711" s="15"/>
      <c r="B711" s="15"/>
      <c r="C711" s="16"/>
      <c r="D711" s="15"/>
      <c r="E711" s="15"/>
      <c r="F711" s="15"/>
      <c r="G711" s="143" t="str">
        <f>IF($F711="","",VLOOKUP($F711,'Bảng tổng hợp'!$C$11:$Q$20000,2,0))</f>
        <v/>
      </c>
      <c r="H711" s="144" t="str">
        <f>IF($F711="","",VLOOKUP($F711,'Bảng tổng hợp'!$C$11:$Q$20000,3,0))</f>
        <v/>
      </c>
      <c r="I711" s="19"/>
      <c r="J711" s="146">
        <f>IF(F711="",0,VLOOKUP(F711,'Bảng tổng hợp'!$P$11:$Q$397,2,0))</f>
        <v>0</v>
      </c>
      <c r="K711" s="147">
        <f t="shared" si="2"/>
        <v>0</v>
      </c>
      <c r="L711" s="148" t="str">
        <f>IF($F711="","",VLOOKUP($F711,'Bảng tổng hợp'!$C$11:$M$20000,10,0))</f>
        <v/>
      </c>
      <c r="M711" s="149" t="str">
        <f>IF($F711="","",VLOOKUP($F711,'Bảng tổng hợp'!$C$11:$M$20000,11,0))</f>
        <v/>
      </c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</row>
    <row r="712" ht="15.75" customHeight="1">
      <c r="A712" s="15"/>
      <c r="B712" s="15"/>
      <c r="C712" s="16"/>
      <c r="D712" s="15"/>
      <c r="E712" s="15"/>
      <c r="F712" s="15"/>
      <c r="G712" s="143" t="str">
        <f>IF($F712="","",VLOOKUP($F712,'Bảng tổng hợp'!$C$11:$Q$20000,2,0))</f>
        <v/>
      </c>
      <c r="H712" s="144" t="str">
        <f>IF($F712="","",VLOOKUP($F712,'Bảng tổng hợp'!$C$11:$Q$20000,3,0))</f>
        <v/>
      </c>
      <c r="I712" s="19"/>
      <c r="J712" s="146">
        <f>IF(F712="",0,VLOOKUP(F712,'Bảng tổng hợp'!$P$11:$Q$397,2,0))</f>
        <v>0</v>
      </c>
      <c r="K712" s="147">
        <f t="shared" si="2"/>
        <v>0</v>
      </c>
      <c r="L712" s="148" t="str">
        <f>IF($F712="","",VLOOKUP($F712,'Bảng tổng hợp'!$C$11:$M$20000,10,0))</f>
        <v/>
      </c>
      <c r="M712" s="149" t="str">
        <f>IF($F712="","",VLOOKUP($F712,'Bảng tổng hợp'!$C$11:$M$20000,11,0))</f>
        <v/>
      </c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</row>
    <row r="713" ht="15.75" customHeight="1">
      <c r="A713" s="15"/>
      <c r="B713" s="15"/>
      <c r="C713" s="16"/>
      <c r="D713" s="15"/>
      <c r="E713" s="15"/>
      <c r="F713" s="15"/>
      <c r="G713" s="143" t="str">
        <f>IF($F713="","",VLOOKUP($F713,'Bảng tổng hợp'!$C$11:$Q$20000,2,0))</f>
        <v/>
      </c>
      <c r="H713" s="144" t="str">
        <f>IF($F713="","",VLOOKUP($F713,'Bảng tổng hợp'!$C$11:$Q$20000,3,0))</f>
        <v/>
      </c>
      <c r="I713" s="19"/>
      <c r="J713" s="146">
        <f>IF(F713="",0,VLOOKUP(F713,'Bảng tổng hợp'!$P$11:$Q$397,2,0))</f>
        <v>0</v>
      </c>
      <c r="K713" s="147">
        <f t="shared" si="2"/>
        <v>0</v>
      </c>
      <c r="L713" s="148" t="str">
        <f>IF($F713="","",VLOOKUP($F713,'Bảng tổng hợp'!$C$11:$M$20000,10,0))</f>
        <v/>
      </c>
      <c r="M713" s="149" t="str">
        <f>IF($F713="","",VLOOKUP($F713,'Bảng tổng hợp'!$C$11:$M$20000,11,0))</f>
        <v/>
      </c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</row>
    <row r="714" ht="15.75" customHeight="1">
      <c r="A714" s="15"/>
      <c r="B714" s="15"/>
      <c r="C714" s="16"/>
      <c r="D714" s="15"/>
      <c r="E714" s="15"/>
      <c r="F714" s="15"/>
      <c r="G714" s="143" t="str">
        <f>IF($F714="","",VLOOKUP($F714,'Bảng tổng hợp'!$C$11:$Q$20000,2,0))</f>
        <v/>
      </c>
      <c r="H714" s="144" t="str">
        <f>IF($F714="","",VLOOKUP($F714,'Bảng tổng hợp'!$C$11:$Q$20000,3,0))</f>
        <v/>
      </c>
      <c r="I714" s="19"/>
      <c r="J714" s="146">
        <f>IF(F714="",0,VLOOKUP(F714,'Bảng tổng hợp'!$P$11:$Q$397,2,0))</f>
        <v>0</v>
      </c>
      <c r="K714" s="147">
        <f t="shared" si="2"/>
        <v>0</v>
      </c>
      <c r="L714" s="148" t="str">
        <f>IF($F714="","",VLOOKUP($F714,'Bảng tổng hợp'!$C$11:$M$20000,10,0))</f>
        <v/>
      </c>
      <c r="M714" s="149" t="str">
        <f>IF($F714="","",VLOOKUP($F714,'Bảng tổng hợp'!$C$11:$M$20000,11,0))</f>
        <v/>
      </c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</row>
    <row r="715" ht="15.75" customHeight="1">
      <c r="A715" s="15"/>
      <c r="B715" s="15"/>
      <c r="C715" s="16"/>
      <c r="D715" s="15"/>
      <c r="E715" s="15"/>
      <c r="F715" s="15"/>
      <c r="G715" s="143" t="str">
        <f>IF($F715="","",VLOOKUP($F715,'Bảng tổng hợp'!$C$11:$Q$20000,2,0))</f>
        <v/>
      </c>
      <c r="H715" s="144" t="str">
        <f>IF($F715="","",VLOOKUP($F715,'Bảng tổng hợp'!$C$11:$Q$20000,3,0))</f>
        <v/>
      </c>
      <c r="I715" s="19"/>
      <c r="J715" s="146">
        <f>IF(F715="",0,VLOOKUP(F715,'Bảng tổng hợp'!$P$11:$Q$397,2,0))</f>
        <v>0</v>
      </c>
      <c r="K715" s="147">
        <f t="shared" si="2"/>
        <v>0</v>
      </c>
      <c r="L715" s="148" t="str">
        <f>IF($F715="","",VLOOKUP($F715,'Bảng tổng hợp'!$C$11:$M$20000,10,0))</f>
        <v/>
      </c>
      <c r="M715" s="149" t="str">
        <f>IF($F715="","",VLOOKUP($F715,'Bảng tổng hợp'!$C$11:$M$20000,11,0))</f>
        <v/>
      </c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</row>
    <row r="716" ht="15.75" customHeight="1">
      <c r="A716" s="15"/>
      <c r="B716" s="15"/>
      <c r="C716" s="16"/>
      <c r="D716" s="15"/>
      <c r="E716" s="15"/>
      <c r="F716" s="15"/>
      <c r="G716" s="143" t="str">
        <f>IF($F716="","",VLOOKUP($F716,'Bảng tổng hợp'!$C$11:$Q$20000,2,0))</f>
        <v/>
      </c>
      <c r="H716" s="144" t="str">
        <f>IF($F716="","",VLOOKUP($F716,'Bảng tổng hợp'!$C$11:$Q$20000,3,0))</f>
        <v/>
      </c>
      <c r="I716" s="19"/>
      <c r="J716" s="146">
        <f>IF(F716="",0,VLOOKUP(F716,'Bảng tổng hợp'!$P$11:$Q$397,2,0))</f>
        <v>0</v>
      </c>
      <c r="K716" s="147">
        <f t="shared" si="2"/>
        <v>0</v>
      </c>
      <c r="L716" s="148" t="str">
        <f>IF($F716="","",VLOOKUP($F716,'Bảng tổng hợp'!$C$11:$M$20000,10,0))</f>
        <v/>
      </c>
      <c r="M716" s="149" t="str">
        <f>IF($F716="","",VLOOKUP($F716,'Bảng tổng hợp'!$C$11:$M$20000,11,0))</f>
        <v/>
      </c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</row>
    <row r="717" ht="15.75" customHeight="1">
      <c r="A717" s="15"/>
      <c r="B717" s="15"/>
      <c r="C717" s="16"/>
      <c r="D717" s="15"/>
      <c r="E717" s="15"/>
      <c r="F717" s="15"/>
      <c r="G717" s="143" t="str">
        <f>IF($F717="","",VLOOKUP($F717,'Bảng tổng hợp'!$C$11:$Q$20000,2,0))</f>
        <v/>
      </c>
      <c r="H717" s="144" t="str">
        <f>IF($F717="","",VLOOKUP($F717,'Bảng tổng hợp'!$C$11:$Q$20000,3,0))</f>
        <v/>
      </c>
      <c r="I717" s="19"/>
      <c r="J717" s="146">
        <f>IF(F717="",0,VLOOKUP(F717,'Bảng tổng hợp'!$P$11:$Q$397,2,0))</f>
        <v>0</v>
      </c>
      <c r="K717" s="147">
        <f t="shared" si="2"/>
        <v>0</v>
      </c>
      <c r="L717" s="148" t="str">
        <f>IF($F717="","",VLOOKUP($F717,'Bảng tổng hợp'!$C$11:$M$20000,10,0))</f>
        <v/>
      </c>
      <c r="M717" s="149" t="str">
        <f>IF($F717="","",VLOOKUP($F717,'Bảng tổng hợp'!$C$11:$M$20000,11,0))</f>
        <v/>
      </c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</row>
    <row r="718" ht="15.75" customHeight="1">
      <c r="A718" s="15"/>
      <c r="B718" s="15"/>
      <c r="C718" s="16"/>
      <c r="D718" s="15"/>
      <c r="E718" s="15"/>
      <c r="F718" s="15"/>
      <c r="G718" s="143" t="str">
        <f>IF($F718="","",VLOOKUP($F718,'Bảng tổng hợp'!$C$11:$Q$20000,2,0))</f>
        <v/>
      </c>
      <c r="H718" s="144" t="str">
        <f>IF($F718="","",VLOOKUP($F718,'Bảng tổng hợp'!$C$11:$Q$20000,3,0))</f>
        <v/>
      </c>
      <c r="I718" s="19"/>
      <c r="J718" s="146">
        <f>IF(F718="",0,VLOOKUP(F718,'Bảng tổng hợp'!$P$11:$Q$397,2,0))</f>
        <v>0</v>
      </c>
      <c r="K718" s="147">
        <f t="shared" si="2"/>
        <v>0</v>
      </c>
      <c r="L718" s="148" t="str">
        <f>IF($F718="","",VLOOKUP($F718,'Bảng tổng hợp'!$C$11:$M$20000,10,0))</f>
        <v/>
      </c>
      <c r="M718" s="149" t="str">
        <f>IF($F718="","",VLOOKUP($F718,'Bảng tổng hợp'!$C$11:$M$20000,11,0))</f>
        <v/>
      </c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</row>
    <row r="719" ht="15.75" customHeight="1">
      <c r="A719" s="15"/>
      <c r="B719" s="15"/>
      <c r="C719" s="16"/>
      <c r="D719" s="15"/>
      <c r="E719" s="15"/>
      <c r="F719" s="15"/>
      <c r="G719" s="143" t="str">
        <f>IF($F719="","",VLOOKUP($F719,'Bảng tổng hợp'!$C$11:$Q$20000,2,0))</f>
        <v/>
      </c>
      <c r="H719" s="144" t="str">
        <f>IF($F719="","",VLOOKUP($F719,'Bảng tổng hợp'!$C$11:$Q$20000,3,0))</f>
        <v/>
      </c>
      <c r="I719" s="19"/>
      <c r="J719" s="146">
        <f>IF(F719="",0,VLOOKUP(F719,'Bảng tổng hợp'!$P$11:$Q$397,2,0))</f>
        <v>0</v>
      </c>
      <c r="K719" s="147">
        <f t="shared" si="2"/>
        <v>0</v>
      </c>
      <c r="L719" s="148" t="str">
        <f>IF($F719="","",VLOOKUP($F719,'Bảng tổng hợp'!$C$11:$M$20000,10,0))</f>
        <v/>
      </c>
      <c r="M719" s="149" t="str">
        <f>IF($F719="","",VLOOKUP($F719,'Bảng tổng hợp'!$C$11:$M$20000,11,0))</f>
        <v/>
      </c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</row>
    <row r="720" ht="15.75" customHeight="1">
      <c r="A720" s="15"/>
      <c r="B720" s="15"/>
      <c r="C720" s="16"/>
      <c r="D720" s="15"/>
      <c r="E720" s="15"/>
      <c r="F720" s="15"/>
      <c r="G720" s="143" t="str">
        <f>IF($F720="","",VLOOKUP($F720,'Bảng tổng hợp'!$C$11:$Q$20000,2,0))</f>
        <v/>
      </c>
      <c r="H720" s="144" t="str">
        <f>IF($F720="","",VLOOKUP($F720,'Bảng tổng hợp'!$C$11:$Q$20000,3,0))</f>
        <v/>
      </c>
      <c r="I720" s="19"/>
      <c r="J720" s="146">
        <f>IF(F720="",0,VLOOKUP(F720,'Bảng tổng hợp'!$P$11:$Q$397,2,0))</f>
        <v>0</v>
      </c>
      <c r="K720" s="147">
        <f t="shared" si="2"/>
        <v>0</v>
      </c>
      <c r="L720" s="148" t="str">
        <f>IF($F720="","",VLOOKUP($F720,'Bảng tổng hợp'!$C$11:$M$20000,10,0))</f>
        <v/>
      </c>
      <c r="M720" s="149" t="str">
        <f>IF($F720="","",VLOOKUP($F720,'Bảng tổng hợp'!$C$11:$M$20000,11,0))</f>
        <v/>
      </c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</row>
    <row r="721" ht="15.75" customHeight="1">
      <c r="A721" s="15"/>
      <c r="B721" s="15"/>
      <c r="C721" s="16"/>
      <c r="D721" s="15"/>
      <c r="E721" s="15"/>
      <c r="F721" s="15"/>
      <c r="G721" s="143" t="str">
        <f>IF($F721="","",VLOOKUP($F721,'Bảng tổng hợp'!$C$11:$Q$20000,2,0))</f>
        <v/>
      </c>
      <c r="H721" s="144" t="str">
        <f>IF($F721="","",VLOOKUP($F721,'Bảng tổng hợp'!$C$11:$Q$20000,3,0))</f>
        <v/>
      </c>
      <c r="I721" s="19"/>
      <c r="J721" s="146">
        <f>IF(F721="",0,VLOOKUP(F721,'Bảng tổng hợp'!$P$11:$Q$397,2,0))</f>
        <v>0</v>
      </c>
      <c r="K721" s="147">
        <f t="shared" si="2"/>
        <v>0</v>
      </c>
      <c r="L721" s="148" t="str">
        <f>IF($F721="","",VLOOKUP($F721,'Bảng tổng hợp'!$C$11:$M$20000,10,0))</f>
        <v/>
      </c>
      <c r="M721" s="149" t="str">
        <f>IF($F721="","",VLOOKUP($F721,'Bảng tổng hợp'!$C$11:$M$20000,11,0))</f>
        <v/>
      </c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</row>
    <row r="722" ht="15.75" customHeight="1">
      <c r="A722" s="15"/>
      <c r="B722" s="15"/>
      <c r="C722" s="16"/>
      <c r="D722" s="15"/>
      <c r="E722" s="15"/>
      <c r="F722" s="15"/>
      <c r="G722" s="143" t="str">
        <f>IF($F722="","",VLOOKUP($F722,'Bảng tổng hợp'!$C$11:$Q$20000,2,0))</f>
        <v/>
      </c>
      <c r="H722" s="144" t="str">
        <f>IF($F722="","",VLOOKUP($F722,'Bảng tổng hợp'!$C$11:$Q$20000,3,0))</f>
        <v/>
      </c>
      <c r="I722" s="19"/>
      <c r="J722" s="146">
        <f>IF(F722="",0,VLOOKUP(F722,'Bảng tổng hợp'!$P$11:$Q$397,2,0))</f>
        <v>0</v>
      </c>
      <c r="K722" s="147">
        <f t="shared" si="2"/>
        <v>0</v>
      </c>
      <c r="L722" s="148" t="str">
        <f>IF($F722="","",VLOOKUP($F722,'Bảng tổng hợp'!$C$11:$M$20000,10,0))</f>
        <v/>
      </c>
      <c r="M722" s="149" t="str">
        <f>IF($F722="","",VLOOKUP($F722,'Bảng tổng hợp'!$C$11:$M$20000,11,0))</f>
        <v/>
      </c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</row>
    <row r="723" ht="15.75" customHeight="1">
      <c r="A723" s="15"/>
      <c r="B723" s="15"/>
      <c r="C723" s="16"/>
      <c r="D723" s="15"/>
      <c r="E723" s="15"/>
      <c r="F723" s="15"/>
      <c r="G723" s="143" t="str">
        <f>IF($F723="","",VLOOKUP($F723,'Bảng tổng hợp'!$C$11:$Q$20000,2,0))</f>
        <v/>
      </c>
      <c r="H723" s="144" t="str">
        <f>IF($F723="","",VLOOKUP($F723,'Bảng tổng hợp'!$C$11:$Q$20000,3,0))</f>
        <v/>
      </c>
      <c r="I723" s="19"/>
      <c r="J723" s="146">
        <f>IF(F723="",0,VLOOKUP(F723,'Bảng tổng hợp'!$P$11:$Q$397,2,0))</f>
        <v>0</v>
      </c>
      <c r="K723" s="147">
        <f t="shared" si="2"/>
        <v>0</v>
      </c>
      <c r="L723" s="148" t="str">
        <f>IF($F723="","",VLOOKUP($F723,'Bảng tổng hợp'!$C$11:$M$20000,10,0))</f>
        <v/>
      </c>
      <c r="M723" s="149" t="str">
        <f>IF($F723="","",VLOOKUP($F723,'Bảng tổng hợp'!$C$11:$M$20000,11,0))</f>
        <v/>
      </c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</row>
    <row r="724" ht="15.75" customHeight="1">
      <c r="A724" s="15"/>
      <c r="B724" s="15"/>
      <c r="C724" s="16"/>
      <c r="D724" s="15"/>
      <c r="E724" s="15"/>
      <c r="F724" s="15"/>
      <c r="G724" s="143" t="str">
        <f>IF($F724="","",VLOOKUP($F724,'Bảng tổng hợp'!$C$11:$Q$20000,2,0))</f>
        <v/>
      </c>
      <c r="H724" s="144" t="str">
        <f>IF($F724="","",VLOOKUP($F724,'Bảng tổng hợp'!$C$11:$Q$20000,3,0))</f>
        <v/>
      </c>
      <c r="I724" s="19"/>
      <c r="J724" s="146">
        <f>IF(F724="",0,VLOOKUP(F724,'Bảng tổng hợp'!$P$11:$Q$397,2,0))</f>
        <v>0</v>
      </c>
      <c r="K724" s="147">
        <f t="shared" si="2"/>
        <v>0</v>
      </c>
      <c r="L724" s="148" t="str">
        <f>IF($F724="","",VLOOKUP($F724,'Bảng tổng hợp'!$C$11:$M$20000,10,0))</f>
        <v/>
      </c>
      <c r="M724" s="149" t="str">
        <f>IF($F724="","",VLOOKUP($F724,'Bảng tổng hợp'!$C$11:$M$20000,11,0))</f>
        <v/>
      </c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</row>
    <row r="725" ht="15.75" customHeight="1">
      <c r="A725" s="15"/>
      <c r="B725" s="15"/>
      <c r="C725" s="16"/>
      <c r="D725" s="15"/>
      <c r="E725" s="15"/>
      <c r="F725" s="15"/>
      <c r="G725" s="143" t="str">
        <f>IF($F725="","",VLOOKUP($F725,'Bảng tổng hợp'!$C$11:$Q$20000,2,0))</f>
        <v/>
      </c>
      <c r="H725" s="144" t="str">
        <f>IF($F725="","",VLOOKUP($F725,'Bảng tổng hợp'!$C$11:$Q$20000,3,0))</f>
        <v/>
      </c>
      <c r="I725" s="19"/>
      <c r="J725" s="146">
        <f>IF(F725="",0,VLOOKUP(F725,'Bảng tổng hợp'!$P$11:$Q$397,2,0))</f>
        <v>0</v>
      </c>
      <c r="K725" s="147">
        <f t="shared" si="2"/>
        <v>0</v>
      </c>
      <c r="L725" s="148" t="str">
        <f>IF($F725="","",VLOOKUP($F725,'Bảng tổng hợp'!$C$11:$M$20000,10,0))</f>
        <v/>
      </c>
      <c r="M725" s="149" t="str">
        <f>IF($F725="","",VLOOKUP($F725,'Bảng tổng hợp'!$C$11:$M$20000,11,0))</f>
        <v/>
      </c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</row>
    <row r="726" ht="15.75" customHeight="1">
      <c r="A726" s="15"/>
      <c r="B726" s="15"/>
      <c r="C726" s="16"/>
      <c r="D726" s="15"/>
      <c r="E726" s="15"/>
      <c r="F726" s="15"/>
      <c r="G726" s="143" t="str">
        <f>IF($F726="","",VLOOKUP($F726,'Bảng tổng hợp'!$C$11:$Q$20000,2,0))</f>
        <v/>
      </c>
      <c r="H726" s="144" t="str">
        <f>IF($F726="","",VLOOKUP($F726,'Bảng tổng hợp'!$C$11:$Q$20000,3,0))</f>
        <v/>
      </c>
      <c r="I726" s="19"/>
      <c r="J726" s="146">
        <f>IF(F726="",0,VLOOKUP(F726,'Bảng tổng hợp'!$P$11:$Q$397,2,0))</f>
        <v>0</v>
      </c>
      <c r="K726" s="147">
        <f t="shared" si="2"/>
        <v>0</v>
      </c>
      <c r="L726" s="148" t="str">
        <f>IF($F726="","",VLOOKUP($F726,'Bảng tổng hợp'!$C$11:$M$20000,10,0))</f>
        <v/>
      </c>
      <c r="M726" s="149" t="str">
        <f>IF($F726="","",VLOOKUP($F726,'Bảng tổng hợp'!$C$11:$M$20000,11,0))</f>
        <v/>
      </c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</row>
    <row r="727" ht="15.75" customHeight="1">
      <c r="A727" s="15"/>
      <c r="B727" s="15"/>
      <c r="C727" s="16"/>
      <c r="D727" s="15"/>
      <c r="E727" s="15"/>
      <c r="F727" s="15"/>
      <c r="G727" s="143" t="str">
        <f>IF($F727="","",VLOOKUP($F727,'Bảng tổng hợp'!$C$11:$Q$20000,2,0))</f>
        <v/>
      </c>
      <c r="H727" s="144" t="str">
        <f>IF($F727="","",VLOOKUP($F727,'Bảng tổng hợp'!$C$11:$Q$20000,3,0))</f>
        <v/>
      </c>
      <c r="I727" s="19"/>
      <c r="J727" s="146">
        <f>IF(F727="",0,VLOOKUP(F727,'Bảng tổng hợp'!$P$11:$Q$397,2,0))</f>
        <v>0</v>
      </c>
      <c r="K727" s="147">
        <f t="shared" si="2"/>
        <v>0</v>
      </c>
      <c r="L727" s="148" t="str">
        <f>IF($F727="","",VLOOKUP($F727,'Bảng tổng hợp'!$C$11:$M$20000,10,0))</f>
        <v/>
      </c>
      <c r="M727" s="149" t="str">
        <f>IF($F727="","",VLOOKUP($F727,'Bảng tổng hợp'!$C$11:$M$20000,11,0))</f>
        <v/>
      </c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</row>
    <row r="728" ht="15.75" customHeight="1">
      <c r="A728" s="15"/>
      <c r="B728" s="15"/>
      <c r="C728" s="16"/>
      <c r="D728" s="15"/>
      <c r="E728" s="15"/>
      <c r="F728" s="15"/>
      <c r="G728" s="143" t="str">
        <f>IF($F728="","",VLOOKUP($F728,'Bảng tổng hợp'!$C$11:$Q$20000,2,0))</f>
        <v/>
      </c>
      <c r="H728" s="144" t="str">
        <f>IF($F728="","",VLOOKUP($F728,'Bảng tổng hợp'!$C$11:$Q$20000,3,0))</f>
        <v/>
      </c>
      <c r="I728" s="19"/>
      <c r="J728" s="146">
        <f>IF(F728="",0,VLOOKUP(F728,'Bảng tổng hợp'!$P$11:$Q$397,2,0))</f>
        <v>0</v>
      </c>
      <c r="K728" s="147">
        <f t="shared" si="2"/>
        <v>0</v>
      </c>
      <c r="L728" s="148" t="str">
        <f>IF($F728="","",VLOOKUP($F728,'Bảng tổng hợp'!$C$11:$M$20000,10,0))</f>
        <v/>
      </c>
      <c r="M728" s="149" t="str">
        <f>IF($F728="","",VLOOKUP($F728,'Bảng tổng hợp'!$C$11:$M$20000,11,0))</f>
        <v/>
      </c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</row>
    <row r="729" ht="15.75" customHeight="1">
      <c r="A729" s="15"/>
      <c r="B729" s="15"/>
      <c r="C729" s="16"/>
      <c r="D729" s="15"/>
      <c r="E729" s="15"/>
      <c r="F729" s="15"/>
      <c r="G729" s="143" t="str">
        <f>IF($F729="","",VLOOKUP($F729,'Bảng tổng hợp'!$C$11:$Q$20000,2,0))</f>
        <v/>
      </c>
      <c r="H729" s="144" t="str">
        <f>IF($F729="","",VLOOKUP($F729,'Bảng tổng hợp'!$C$11:$Q$20000,3,0))</f>
        <v/>
      </c>
      <c r="I729" s="19"/>
      <c r="J729" s="146">
        <f>IF(F729="",0,VLOOKUP(F729,'Bảng tổng hợp'!$P$11:$Q$397,2,0))</f>
        <v>0</v>
      </c>
      <c r="K729" s="147">
        <f t="shared" si="2"/>
        <v>0</v>
      </c>
      <c r="L729" s="148" t="str">
        <f>IF($F729="","",VLOOKUP($F729,'Bảng tổng hợp'!$C$11:$M$20000,10,0))</f>
        <v/>
      </c>
      <c r="M729" s="149" t="str">
        <f>IF($F729="","",VLOOKUP($F729,'Bảng tổng hợp'!$C$11:$M$20000,11,0))</f>
        <v/>
      </c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</row>
    <row r="730" ht="15.75" customHeight="1">
      <c r="A730" s="15"/>
      <c r="B730" s="15"/>
      <c r="C730" s="16"/>
      <c r="D730" s="15"/>
      <c r="E730" s="15"/>
      <c r="F730" s="15"/>
      <c r="G730" s="143" t="str">
        <f>IF($F730="","",VLOOKUP($F730,'Bảng tổng hợp'!$C$11:$Q$20000,2,0))</f>
        <v/>
      </c>
      <c r="H730" s="144" t="str">
        <f>IF($F730="","",VLOOKUP($F730,'Bảng tổng hợp'!$C$11:$Q$20000,3,0))</f>
        <v/>
      </c>
      <c r="I730" s="19"/>
      <c r="J730" s="146">
        <f>IF(F730="",0,VLOOKUP(F730,'Bảng tổng hợp'!$P$11:$Q$397,2,0))</f>
        <v>0</v>
      </c>
      <c r="K730" s="147">
        <f t="shared" si="2"/>
        <v>0</v>
      </c>
      <c r="L730" s="148" t="str">
        <f>IF($F730="","",VLOOKUP($F730,'Bảng tổng hợp'!$C$11:$M$20000,10,0))</f>
        <v/>
      </c>
      <c r="M730" s="149" t="str">
        <f>IF($F730="","",VLOOKUP($F730,'Bảng tổng hợp'!$C$11:$M$20000,11,0))</f>
        <v/>
      </c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</row>
    <row r="731" ht="15.75" customHeight="1">
      <c r="A731" s="15"/>
      <c r="B731" s="15"/>
      <c r="C731" s="16"/>
      <c r="D731" s="15"/>
      <c r="E731" s="15"/>
      <c r="F731" s="15"/>
      <c r="G731" s="143" t="str">
        <f>IF($F731="","",VLOOKUP($F731,'Bảng tổng hợp'!$C$11:$Q$20000,2,0))</f>
        <v/>
      </c>
      <c r="H731" s="144" t="str">
        <f>IF($F731="","",VLOOKUP($F731,'Bảng tổng hợp'!$C$11:$Q$20000,3,0))</f>
        <v/>
      </c>
      <c r="I731" s="19"/>
      <c r="J731" s="146">
        <f>IF(F731="",0,VLOOKUP(F731,'Bảng tổng hợp'!$P$11:$Q$397,2,0))</f>
        <v>0</v>
      </c>
      <c r="K731" s="147">
        <f t="shared" si="2"/>
        <v>0</v>
      </c>
      <c r="L731" s="148" t="str">
        <f>IF($F731="","",VLOOKUP($F731,'Bảng tổng hợp'!$C$11:$M$20000,10,0))</f>
        <v/>
      </c>
      <c r="M731" s="149" t="str">
        <f>IF($F731="","",VLOOKUP($F731,'Bảng tổng hợp'!$C$11:$M$20000,11,0))</f>
        <v/>
      </c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</row>
    <row r="732" ht="15.75" customHeight="1">
      <c r="A732" s="15"/>
      <c r="B732" s="15"/>
      <c r="C732" s="16"/>
      <c r="D732" s="15"/>
      <c r="E732" s="15"/>
      <c r="F732" s="15"/>
      <c r="G732" s="143" t="str">
        <f>IF($F732="","",VLOOKUP($F732,'Bảng tổng hợp'!$C$11:$Q$20000,2,0))</f>
        <v/>
      </c>
      <c r="H732" s="144" t="str">
        <f>IF($F732="","",VLOOKUP($F732,'Bảng tổng hợp'!$C$11:$Q$20000,3,0))</f>
        <v/>
      </c>
      <c r="I732" s="19"/>
      <c r="J732" s="146">
        <f>IF(F732="",0,VLOOKUP(F732,'Bảng tổng hợp'!$P$11:$Q$397,2,0))</f>
        <v>0</v>
      </c>
      <c r="K732" s="147">
        <f t="shared" si="2"/>
        <v>0</v>
      </c>
      <c r="L732" s="148" t="str">
        <f>IF($F732="","",VLOOKUP($F732,'Bảng tổng hợp'!$C$11:$M$20000,10,0))</f>
        <v/>
      </c>
      <c r="M732" s="149" t="str">
        <f>IF($F732="","",VLOOKUP($F732,'Bảng tổng hợp'!$C$11:$M$20000,11,0))</f>
        <v/>
      </c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</row>
    <row r="733" ht="15.75" customHeight="1">
      <c r="A733" s="15"/>
      <c r="B733" s="15"/>
      <c r="C733" s="16"/>
      <c r="D733" s="15"/>
      <c r="E733" s="15"/>
      <c r="F733" s="15"/>
      <c r="G733" s="143" t="str">
        <f>IF($F733="","",VLOOKUP($F733,'Bảng tổng hợp'!$C$11:$Q$20000,2,0))</f>
        <v/>
      </c>
      <c r="H733" s="144" t="str">
        <f>IF($F733="","",VLOOKUP($F733,'Bảng tổng hợp'!$C$11:$Q$20000,3,0))</f>
        <v/>
      </c>
      <c r="I733" s="19"/>
      <c r="J733" s="146">
        <f>IF(F733="",0,VLOOKUP(F733,'Bảng tổng hợp'!$P$11:$Q$397,2,0))</f>
        <v>0</v>
      </c>
      <c r="K733" s="147">
        <f t="shared" si="2"/>
        <v>0</v>
      </c>
      <c r="L733" s="148" t="str">
        <f>IF($F733="","",VLOOKUP($F733,'Bảng tổng hợp'!$C$11:$M$20000,10,0))</f>
        <v/>
      </c>
      <c r="M733" s="149" t="str">
        <f>IF($F733="","",VLOOKUP($F733,'Bảng tổng hợp'!$C$11:$M$20000,11,0))</f>
        <v/>
      </c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</row>
    <row r="734" ht="15.75" customHeight="1">
      <c r="A734" s="15"/>
      <c r="B734" s="15"/>
      <c r="C734" s="16"/>
      <c r="D734" s="15"/>
      <c r="E734" s="15"/>
      <c r="F734" s="15"/>
      <c r="G734" s="143" t="str">
        <f>IF($F734="","",VLOOKUP($F734,'Bảng tổng hợp'!$C$11:$Q$20000,2,0))</f>
        <v/>
      </c>
      <c r="H734" s="144" t="str">
        <f>IF($F734="","",VLOOKUP($F734,'Bảng tổng hợp'!$C$11:$Q$20000,3,0))</f>
        <v/>
      </c>
      <c r="I734" s="19"/>
      <c r="J734" s="146">
        <f>IF(F734="",0,VLOOKUP(F734,'Bảng tổng hợp'!$P$11:$Q$397,2,0))</f>
        <v>0</v>
      </c>
      <c r="K734" s="147">
        <f t="shared" si="2"/>
        <v>0</v>
      </c>
      <c r="L734" s="148" t="str">
        <f>IF($F734="","",VLOOKUP($F734,'Bảng tổng hợp'!$C$11:$M$20000,10,0))</f>
        <v/>
      </c>
      <c r="M734" s="149" t="str">
        <f>IF($F734="","",VLOOKUP($F734,'Bảng tổng hợp'!$C$11:$M$20000,11,0))</f>
        <v/>
      </c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</row>
    <row r="735" ht="15.75" customHeight="1">
      <c r="A735" s="15"/>
      <c r="B735" s="15"/>
      <c r="C735" s="16"/>
      <c r="D735" s="15"/>
      <c r="E735" s="15"/>
      <c r="F735" s="15"/>
      <c r="G735" s="143" t="str">
        <f>IF($F735="","",VLOOKUP($F735,'Bảng tổng hợp'!$C$11:$Q$20000,2,0))</f>
        <v/>
      </c>
      <c r="H735" s="144" t="str">
        <f>IF($F735="","",VLOOKUP($F735,'Bảng tổng hợp'!$C$11:$Q$20000,3,0))</f>
        <v/>
      </c>
      <c r="I735" s="19"/>
      <c r="J735" s="146">
        <f>IF(F735="",0,VLOOKUP(F735,'Bảng tổng hợp'!$P$11:$Q$397,2,0))</f>
        <v>0</v>
      </c>
      <c r="K735" s="147">
        <f t="shared" si="2"/>
        <v>0</v>
      </c>
      <c r="L735" s="148" t="str">
        <f>IF($F735="","",VLOOKUP($F735,'Bảng tổng hợp'!$C$11:$M$20000,10,0))</f>
        <v/>
      </c>
      <c r="M735" s="149" t="str">
        <f>IF($F735="","",VLOOKUP($F735,'Bảng tổng hợp'!$C$11:$M$20000,11,0))</f>
        <v/>
      </c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</row>
    <row r="736" ht="15.75" customHeight="1">
      <c r="A736" s="15"/>
      <c r="B736" s="15"/>
      <c r="C736" s="16"/>
      <c r="D736" s="15"/>
      <c r="E736" s="15"/>
      <c r="F736" s="15"/>
      <c r="G736" s="143" t="str">
        <f>IF($F736="","",VLOOKUP($F736,'Bảng tổng hợp'!$C$11:$Q$20000,2,0))</f>
        <v/>
      </c>
      <c r="H736" s="144" t="str">
        <f>IF($F736="","",VLOOKUP($F736,'Bảng tổng hợp'!$C$11:$Q$20000,3,0))</f>
        <v/>
      </c>
      <c r="I736" s="19"/>
      <c r="J736" s="146">
        <f>IF(F736="",0,VLOOKUP(F736,'Bảng tổng hợp'!$P$11:$Q$397,2,0))</f>
        <v>0</v>
      </c>
      <c r="K736" s="147">
        <f t="shared" si="2"/>
        <v>0</v>
      </c>
      <c r="L736" s="148" t="str">
        <f>IF($F736="","",VLOOKUP($F736,'Bảng tổng hợp'!$C$11:$M$20000,10,0))</f>
        <v/>
      </c>
      <c r="M736" s="149" t="str">
        <f>IF($F736="","",VLOOKUP($F736,'Bảng tổng hợp'!$C$11:$M$20000,11,0))</f>
        <v/>
      </c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</row>
    <row r="737" ht="15.75" customHeight="1">
      <c r="A737" s="15"/>
      <c r="B737" s="15"/>
      <c r="C737" s="16"/>
      <c r="D737" s="15"/>
      <c r="E737" s="15"/>
      <c r="F737" s="15"/>
      <c r="G737" s="143" t="str">
        <f>IF($F737="","",VLOOKUP($F737,'Bảng tổng hợp'!$C$11:$Q$20000,2,0))</f>
        <v/>
      </c>
      <c r="H737" s="144" t="str">
        <f>IF($F737="","",VLOOKUP($F737,'Bảng tổng hợp'!$C$11:$Q$20000,3,0))</f>
        <v/>
      </c>
      <c r="I737" s="19"/>
      <c r="J737" s="146">
        <f>IF(F737="",0,VLOOKUP(F737,'Bảng tổng hợp'!$P$11:$Q$397,2,0))</f>
        <v>0</v>
      </c>
      <c r="K737" s="147">
        <f t="shared" si="2"/>
        <v>0</v>
      </c>
      <c r="L737" s="148" t="str">
        <f>IF($F737="","",VLOOKUP($F737,'Bảng tổng hợp'!$C$11:$M$20000,10,0))</f>
        <v/>
      </c>
      <c r="M737" s="149" t="str">
        <f>IF($F737="","",VLOOKUP($F737,'Bảng tổng hợp'!$C$11:$M$20000,11,0))</f>
        <v/>
      </c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</row>
    <row r="738" ht="15.75" customHeight="1">
      <c r="A738" s="15"/>
      <c r="B738" s="15"/>
      <c r="C738" s="16"/>
      <c r="D738" s="15"/>
      <c r="E738" s="15"/>
      <c r="F738" s="15"/>
      <c r="G738" s="143" t="str">
        <f>IF($F738="","",VLOOKUP($F738,'Bảng tổng hợp'!$C$11:$Q$20000,2,0))</f>
        <v/>
      </c>
      <c r="H738" s="144" t="str">
        <f>IF($F738="","",VLOOKUP($F738,'Bảng tổng hợp'!$C$11:$Q$20000,3,0))</f>
        <v/>
      </c>
      <c r="I738" s="19"/>
      <c r="J738" s="146">
        <f>IF(F738="",0,VLOOKUP(F738,'Bảng tổng hợp'!$P$11:$Q$397,2,0))</f>
        <v>0</v>
      </c>
      <c r="K738" s="147">
        <f t="shared" si="2"/>
        <v>0</v>
      </c>
      <c r="L738" s="148" t="str">
        <f>IF($F738="","",VLOOKUP($F738,'Bảng tổng hợp'!$C$11:$M$20000,10,0))</f>
        <v/>
      </c>
      <c r="M738" s="149" t="str">
        <f>IF($F738="","",VLOOKUP($F738,'Bảng tổng hợp'!$C$11:$M$20000,11,0))</f>
        <v/>
      </c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</row>
    <row r="739" ht="15.75" customHeight="1">
      <c r="A739" s="15"/>
      <c r="B739" s="15"/>
      <c r="C739" s="16"/>
      <c r="D739" s="15"/>
      <c r="E739" s="15"/>
      <c r="F739" s="15"/>
      <c r="G739" s="143" t="str">
        <f>IF($F739="","",VLOOKUP($F739,'Bảng tổng hợp'!$C$11:$Q$20000,2,0))</f>
        <v/>
      </c>
      <c r="H739" s="144" t="str">
        <f>IF($F739="","",VLOOKUP($F739,'Bảng tổng hợp'!$C$11:$Q$20000,3,0))</f>
        <v/>
      </c>
      <c r="I739" s="19"/>
      <c r="J739" s="146">
        <f>IF(F739="",0,VLOOKUP(F739,'Bảng tổng hợp'!$P$11:$Q$397,2,0))</f>
        <v>0</v>
      </c>
      <c r="K739" s="147">
        <f t="shared" si="2"/>
        <v>0</v>
      </c>
      <c r="L739" s="148" t="str">
        <f>IF($F739="","",VLOOKUP($F739,'Bảng tổng hợp'!$C$11:$M$20000,10,0))</f>
        <v/>
      </c>
      <c r="M739" s="149" t="str">
        <f>IF($F739="","",VLOOKUP($F739,'Bảng tổng hợp'!$C$11:$M$20000,11,0))</f>
        <v/>
      </c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</row>
    <row r="740" ht="15.75" customHeight="1">
      <c r="A740" s="15"/>
      <c r="B740" s="15"/>
      <c r="C740" s="16"/>
      <c r="D740" s="15"/>
      <c r="E740" s="15"/>
      <c r="F740" s="15"/>
      <c r="G740" s="143" t="str">
        <f>IF($F740="","",VLOOKUP($F740,'Bảng tổng hợp'!$C$11:$Q$20000,2,0))</f>
        <v/>
      </c>
      <c r="H740" s="144" t="str">
        <f>IF($F740="","",VLOOKUP($F740,'Bảng tổng hợp'!$C$11:$Q$20000,3,0))</f>
        <v/>
      </c>
      <c r="I740" s="19"/>
      <c r="J740" s="146">
        <f>IF(F740="",0,VLOOKUP(F740,'Bảng tổng hợp'!$P$11:$Q$397,2,0))</f>
        <v>0</v>
      </c>
      <c r="K740" s="147">
        <f t="shared" si="2"/>
        <v>0</v>
      </c>
      <c r="L740" s="148" t="str">
        <f>IF($F740="","",VLOOKUP($F740,'Bảng tổng hợp'!$C$11:$M$20000,10,0))</f>
        <v/>
      </c>
      <c r="M740" s="149" t="str">
        <f>IF($F740="","",VLOOKUP($F740,'Bảng tổng hợp'!$C$11:$M$20000,11,0))</f>
        <v/>
      </c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</row>
    <row r="741" ht="15.75" customHeight="1">
      <c r="A741" s="15"/>
      <c r="B741" s="15"/>
      <c r="C741" s="16"/>
      <c r="D741" s="15"/>
      <c r="E741" s="15"/>
      <c r="F741" s="15"/>
      <c r="G741" s="143" t="str">
        <f>IF($F741="","",VLOOKUP($F741,'Bảng tổng hợp'!$C$11:$Q$20000,2,0))</f>
        <v/>
      </c>
      <c r="H741" s="144" t="str">
        <f>IF($F741="","",VLOOKUP($F741,'Bảng tổng hợp'!$C$11:$Q$20000,3,0))</f>
        <v/>
      </c>
      <c r="I741" s="19"/>
      <c r="J741" s="146">
        <f>IF(F741="",0,VLOOKUP(F741,'Bảng tổng hợp'!$P$11:$Q$397,2,0))</f>
        <v>0</v>
      </c>
      <c r="K741" s="147">
        <f t="shared" si="2"/>
        <v>0</v>
      </c>
      <c r="L741" s="148" t="str">
        <f>IF($F741="","",VLOOKUP($F741,'Bảng tổng hợp'!$C$11:$M$20000,10,0))</f>
        <v/>
      </c>
      <c r="M741" s="149" t="str">
        <f>IF($F741="","",VLOOKUP($F741,'Bảng tổng hợp'!$C$11:$M$20000,11,0))</f>
        <v/>
      </c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</row>
    <row r="742" ht="15.75" customHeight="1">
      <c r="A742" s="15"/>
      <c r="B742" s="15"/>
      <c r="C742" s="16"/>
      <c r="D742" s="15"/>
      <c r="E742" s="15"/>
      <c r="F742" s="15"/>
      <c r="G742" s="143" t="str">
        <f>IF($F742="","",VLOOKUP($F742,'Bảng tổng hợp'!$C$11:$Q$20000,2,0))</f>
        <v/>
      </c>
      <c r="H742" s="144" t="str">
        <f>IF($F742="","",VLOOKUP($F742,'Bảng tổng hợp'!$C$11:$Q$20000,3,0))</f>
        <v/>
      </c>
      <c r="I742" s="19"/>
      <c r="J742" s="146">
        <f>IF(F742="",0,VLOOKUP(F742,'Bảng tổng hợp'!$P$11:$Q$397,2,0))</f>
        <v>0</v>
      </c>
      <c r="K742" s="147">
        <f t="shared" si="2"/>
        <v>0</v>
      </c>
      <c r="L742" s="148" t="str">
        <f>IF($F742="","",VLOOKUP($F742,'Bảng tổng hợp'!$C$11:$M$20000,10,0))</f>
        <v/>
      </c>
      <c r="M742" s="149" t="str">
        <f>IF($F742="","",VLOOKUP($F742,'Bảng tổng hợp'!$C$11:$M$20000,11,0))</f>
        <v/>
      </c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</row>
    <row r="743" ht="15.75" customHeight="1">
      <c r="A743" s="15"/>
      <c r="B743" s="15"/>
      <c r="C743" s="16"/>
      <c r="D743" s="15"/>
      <c r="E743" s="15"/>
      <c r="F743" s="15"/>
      <c r="G743" s="143" t="str">
        <f>IF($F743="","",VLOOKUP($F743,'Bảng tổng hợp'!$C$11:$Q$20000,2,0))</f>
        <v/>
      </c>
      <c r="H743" s="144" t="str">
        <f>IF($F743="","",VLOOKUP($F743,'Bảng tổng hợp'!$C$11:$Q$20000,3,0))</f>
        <v/>
      </c>
      <c r="I743" s="19"/>
      <c r="J743" s="146">
        <f>IF(F743="",0,VLOOKUP(F743,'Bảng tổng hợp'!$P$11:$Q$397,2,0))</f>
        <v>0</v>
      </c>
      <c r="K743" s="147">
        <f t="shared" si="2"/>
        <v>0</v>
      </c>
      <c r="L743" s="148" t="str">
        <f>IF($F743="","",VLOOKUP($F743,'Bảng tổng hợp'!$C$11:$M$20000,10,0))</f>
        <v/>
      </c>
      <c r="M743" s="149" t="str">
        <f>IF($F743="","",VLOOKUP($F743,'Bảng tổng hợp'!$C$11:$M$20000,11,0))</f>
        <v/>
      </c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</row>
    <row r="744" ht="15.75" customHeight="1">
      <c r="A744" s="15"/>
      <c r="B744" s="15"/>
      <c r="C744" s="16"/>
      <c r="D744" s="15"/>
      <c r="E744" s="15"/>
      <c r="F744" s="15"/>
      <c r="G744" s="143" t="str">
        <f>IF($F744="","",VLOOKUP($F744,'Bảng tổng hợp'!$C$11:$Q$20000,2,0))</f>
        <v/>
      </c>
      <c r="H744" s="144" t="str">
        <f>IF($F744="","",VLOOKUP($F744,'Bảng tổng hợp'!$C$11:$Q$20000,3,0))</f>
        <v/>
      </c>
      <c r="I744" s="19"/>
      <c r="J744" s="146">
        <f>IF(F744="",0,VLOOKUP(F744,'Bảng tổng hợp'!$P$11:$Q$397,2,0))</f>
        <v>0</v>
      </c>
      <c r="K744" s="147">
        <f t="shared" si="2"/>
        <v>0</v>
      </c>
      <c r="L744" s="148" t="str">
        <f>IF($F744="","",VLOOKUP($F744,'Bảng tổng hợp'!$C$11:$M$20000,10,0))</f>
        <v/>
      </c>
      <c r="M744" s="149" t="str">
        <f>IF($F744="","",VLOOKUP($F744,'Bảng tổng hợp'!$C$11:$M$20000,11,0))</f>
        <v/>
      </c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</row>
    <row r="745" ht="15.75" customHeight="1">
      <c r="A745" s="15"/>
      <c r="B745" s="15"/>
      <c r="C745" s="16"/>
      <c r="D745" s="15"/>
      <c r="E745" s="15"/>
      <c r="F745" s="15"/>
      <c r="G745" s="143" t="str">
        <f>IF($F745="","",VLOOKUP($F745,'Bảng tổng hợp'!$C$11:$Q$20000,2,0))</f>
        <v/>
      </c>
      <c r="H745" s="144" t="str">
        <f>IF($F745="","",VLOOKUP($F745,'Bảng tổng hợp'!$C$11:$Q$20000,3,0))</f>
        <v/>
      </c>
      <c r="I745" s="19"/>
      <c r="J745" s="146">
        <f>IF(F745="",0,VLOOKUP(F745,'Bảng tổng hợp'!$P$11:$Q$397,2,0))</f>
        <v>0</v>
      </c>
      <c r="K745" s="147">
        <f t="shared" si="2"/>
        <v>0</v>
      </c>
      <c r="L745" s="148" t="str">
        <f>IF($F745="","",VLOOKUP($F745,'Bảng tổng hợp'!$C$11:$M$20000,10,0))</f>
        <v/>
      </c>
      <c r="M745" s="149" t="str">
        <f>IF($F745="","",VLOOKUP($F745,'Bảng tổng hợp'!$C$11:$M$20000,11,0))</f>
        <v/>
      </c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</row>
    <row r="746" ht="15.75" customHeight="1">
      <c r="A746" s="15"/>
      <c r="B746" s="15"/>
      <c r="C746" s="16"/>
      <c r="D746" s="15"/>
      <c r="E746" s="15"/>
      <c r="F746" s="15"/>
      <c r="G746" s="143" t="str">
        <f>IF($F746="","",VLOOKUP($F746,'Bảng tổng hợp'!$C$11:$Q$20000,2,0))</f>
        <v/>
      </c>
      <c r="H746" s="144" t="str">
        <f>IF($F746="","",VLOOKUP($F746,'Bảng tổng hợp'!$C$11:$Q$20000,3,0))</f>
        <v/>
      </c>
      <c r="I746" s="19"/>
      <c r="J746" s="146">
        <f>IF(F746="",0,VLOOKUP(F746,'Bảng tổng hợp'!$P$11:$Q$397,2,0))</f>
        <v>0</v>
      </c>
      <c r="K746" s="147">
        <f t="shared" si="2"/>
        <v>0</v>
      </c>
      <c r="L746" s="148" t="str">
        <f>IF($F746="","",VLOOKUP($F746,'Bảng tổng hợp'!$C$11:$M$20000,10,0))</f>
        <v/>
      </c>
      <c r="M746" s="149" t="str">
        <f>IF($F746="","",VLOOKUP($F746,'Bảng tổng hợp'!$C$11:$M$20000,11,0))</f>
        <v/>
      </c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</row>
    <row r="747" ht="15.75" customHeight="1">
      <c r="A747" s="15"/>
      <c r="B747" s="15"/>
      <c r="C747" s="16"/>
      <c r="D747" s="15"/>
      <c r="E747" s="15"/>
      <c r="F747" s="15"/>
      <c r="G747" s="143" t="str">
        <f>IF($F747="","",VLOOKUP($F747,'Bảng tổng hợp'!$C$11:$Q$20000,2,0))</f>
        <v/>
      </c>
      <c r="H747" s="144" t="str">
        <f>IF($F747="","",VLOOKUP($F747,'Bảng tổng hợp'!$C$11:$Q$20000,3,0))</f>
        <v/>
      </c>
      <c r="I747" s="19"/>
      <c r="J747" s="146">
        <f>IF(F747="",0,VLOOKUP(F747,'Bảng tổng hợp'!$P$11:$Q$397,2,0))</f>
        <v>0</v>
      </c>
      <c r="K747" s="147">
        <f t="shared" si="2"/>
        <v>0</v>
      </c>
      <c r="L747" s="148" t="str">
        <f>IF($F747="","",VLOOKUP($F747,'Bảng tổng hợp'!$C$11:$M$20000,10,0))</f>
        <v/>
      </c>
      <c r="M747" s="149" t="str">
        <f>IF($F747="","",VLOOKUP($F747,'Bảng tổng hợp'!$C$11:$M$20000,11,0))</f>
        <v/>
      </c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</row>
    <row r="748" ht="15.75" customHeight="1">
      <c r="A748" s="15"/>
      <c r="B748" s="15"/>
      <c r="C748" s="16"/>
      <c r="D748" s="15"/>
      <c r="E748" s="15"/>
      <c r="F748" s="15"/>
      <c r="G748" s="143" t="str">
        <f>IF($F748="","",VLOOKUP($F748,'Bảng tổng hợp'!$C$11:$Q$20000,2,0))</f>
        <v/>
      </c>
      <c r="H748" s="144" t="str">
        <f>IF($F748="","",VLOOKUP($F748,'Bảng tổng hợp'!$C$11:$Q$20000,3,0))</f>
        <v/>
      </c>
      <c r="I748" s="19"/>
      <c r="J748" s="146">
        <f>IF(F748="",0,VLOOKUP(F748,'Bảng tổng hợp'!$P$11:$Q$397,2,0))</f>
        <v>0</v>
      </c>
      <c r="K748" s="147">
        <f t="shared" si="2"/>
        <v>0</v>
      </c>
      <c r="L748" s="148" t="str">
        <f>IF($F748="","",VLOOKUP($F748,'Bảng tổng hợp'!$C$11:$M$20000,10,0))</f>
        <v/>
      </c>
      <c r="M748" s="149" t="str">
        <f>IF($F748="","",VLOOKUP($F748,'Bảng tổng hợp'!$C$11:$M$20000,11,0))</f>
        <v/>
      </c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</row>
    <row r="749" ht="15.75" customHeight="1">
      <c r="A749" s="15"/>
      <c r="B749" s="15"/>
      <c r="C749" s="16"/>
      <c r="D749" s="15"/>
      <c r="E749" s="15"/>
      <c r="F749" s="15"/>
      <c r="G749" s="143" t="str">
        <f>IF($F749="","",VLOOKUP($F749,'Bảng tổng hợp'!$C$11:$Q$20000,2,0))</f>
        <v/>
      </c>
      <c r="H749" s="144" t="str">
        <f>IF($F749="","",VLOOKUP($F749,'Bảng tổng hợp'!$C$11:$Q$20000,3,0))</f>
        <v/>
      </c>
      <c r="I749" s="19"/>
      <c r="J749" s="146">
        <f>IF(F749="",0,VLOOKUP(F749,'Bảng tổng hợp'!$P$11:$Q$397,2,0))</f>
        <v>0</v>
      </c>
      <c r="K749" s="147">
        <f t="shared" si="2"/>
        <v>0</v>
      </c>
      <c r="L749" s="148" t="str">
        <f>IF($F749="","",VLOOKUP($F749,'Bảng tổng hợp'!$C$11:$M$20000,10,0))</f>
        <v/>
      </c>
      <c r="M749" s="149" t="str">
        <f>IF($F749="","",VLOOKUP($F749,'Bảng tổng hợp'!$C$11:$M$20000,11,0))</f>
        <v/>
      </c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</row>
    <row r="750" ht="15.75" customHeight="1">
      <c r="A750" s="15"/>
      <c r="B750" s="15"/>
      <c r="C750" s="16"/>
      <c r="D750" s="15"/>
      <c r="E750" s="15"/>
      <c r="F750" s="15"/>
      <c r="G750" s="143" t="str">
        <f>IF($F750="","",VLOOKUP($F750,'Bảng tổng hợp'!$C$11:$Q$20000,2,0))</f>
        <v/>
      </c>
      <c r="H750" s="144" t="str">
        <f>IF($F750="","",VLOOKUP($F750,'Bảng tổng hợp'!$C$11:$Q$20000,3,0))</f>
        <v/>
      </c>
      <c r="I750" s="19"/>
      <c r="J750" s="146">
        <f>IF(F750="",0,VLOOKUP(F750,'Bảng tổng hợp'!$P$11:$Q$397,2,0))</f>
        <v>0</v>
      </c>
      <c r="K750" s="147">
        <f t="shared" si="2"/>
        <v>0</v>
      </c>
      <c r="L750" s="148" t="str">
        <f>IF($F750="","",VLOOKUP($F750,'Bảng tổng hợp'!$C$11:$M$20000,10,0))</f>
        <v/>
      </c>
      <c r="M750" s="149" t="str">
        <f>IF($F750="","",VLOOKUP($F750,'Bảng tổng hợp'!$C$11:$M$20000,11,0))</f>
        <v/>
      </c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</row>
    <row r="751" ht="15.75" customHeight="1">
      <c r="A751" s="15"/>
      <c r="B751" s="15"/>
      <c r="C751" s="16"/>
      <c r="D751" s="15"/>
      <c r="E751" s="15"/>
      <c r="F751" s="15"/>
      <c r="G751" s="143" t="str">
        <f>IF($F751="","",VLOOKUP($F751,'Bảng tổng hợp'!$C$11:$Q$20000,2,0))</f>
        <v/>
      </c>
      <c r="H751" s="144" t="str">
        <f>IF($F751="","",VLOOKUP($F751,'Bảng tổng hợp'!$C$11:$Q$20000,3,0))</f>
        <v/>
      </c>
      <c r="I751" s="19"/>
      <c r="J751" s="146">
        <f>IF(F751="",0,VLOOKUP(F751,'Bảng tổng hợp'!$P$11:$Q$397,2,0))</f>
        <v>0</v>
      </c>
      <c r="K751" s="147">
        <f t="shared" si="2"/>
        <v>0</v>
      </c>
      <c r="L751" s="148" t="str">
        <f>IF($F751="","",VLOOKUP($F751,'Bảng tổng hợp'!$C$11:$M$20000,10,0))</f>
        <v/>
      </c>
      <c r="M751" s="149" t="str">
        <f>IF($F751="","",VLOOKUP($F751,'Bảng tổng hợp'!$C$11:$M$20000,11,0))</f>
        <v/>
      </c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</row>
    <row r="752" ht="15.75" customHeight="1">
      <c r="A752" s="15"/>
      <c r="B752" s="15"/>
      <c r="C752" s="16"/>
      <c r="D752" s="15"/>
      <c r="E752" s="15"/>
      <c r="F752" s="15"/>
      <c r="G752" s="143" t="str">
        <f>IF($F752="","",VLOOKUP($F752,'Bảng tổng hợp'!$C$11:$Q$20000,2,0))</f>
        <v/>
      </c>
      <c r="H752" s="144" t="str">
        <f>IF($F752="","",VLOOKUP($F752,'Bảng tổng hợp'!$C$11:$Q$20000,3,0))</f>
        <v/>
      </c>
      <c r="I752" s="19"/>
      <c r="J752" s="146">
        <f>IF(F752="",0,VLOOKUP(F752,'Bảng tổng hợp'!$P$11:$Q$397,2,0))</f>
        <v>0</v>
      </c>
      <c r="K752" s="147">
        <f t="shared" si="2"/>
        <v>0</v>
      </c>
      <c r="L752" s="148" t="str">
        <f>IF($F752="","",VLOOKUP($F752,'Bảng tổng hợp'!$C$11:$M$20000,10,0))</f>
        <v/>
      </c>
      <c r="M752" s="149" t="str">
        <f>IF($F752="","",VLOOKUP($F752,'Bảng tổng hợp'!$C$11:$M$20000,11,0))</f>
        <v/>
      </c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</row>
    <row r="753" ht="15.75" customHeight="1">
      <c r="A753" s="15"/>
      <c r="B753" s="15"/>
      <c r="C753" s="16"/>
      <c r="D753" s="15"/>
      <c r="E753" s="15"/>
      <c r="F753" s="15"/>
      <c r="G753" s="143" t="str">
        <f>IF($F753="","",VLOOKUP($F753,'Bảng tổng hợp'!$C$11:$Q$20000,2,0))</f>
        <v/>
      </c>
      <c r="H753" s="144" t="str">
        <f>IF($F753="","",VLOOKUP($F753,'Bảng tổng hợp'!$C$11:$Q$20000,3,0))</f>
        <v/>
      </c>
      <c r="I753" s="19"/>
      <c r="J753" s="146">
        <f>IF(F753="",0,VLOOKUP(F753,'Bảng tổng hợp'!$P$11:$Q$397,2,0))</f>
        <v>0</v>
      </c>
      <c r="K753" s="147">
        <f t="shared" si="2"/>
        <v>0</v>
      </c>
      <c r="L753" s="148" t="str">
        <f>IF($F753="","",VLOOKUP($F753,'Bảng tổng hợp'!$C$11:$M$20000,10,0))</f>
        <v/>
      </c>
      <c r="M753" s="149" t="str">
        <f>IF($F753="","",VLOOKUP($F753,'Bảng tổng hợp'!$C$11:$M$20000,11,0))</f>
        <v/>
      </c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</row>
    <row r="754" ht="15.75" customHeight="1">
      <c r="A754" s="15"/>
      <c r="B754" s="15"/>
      <c r="C754" s="16"/>
      <c r="D754" s="15"/>
      <c r="E754" s="15"/>
      <c r="F754" s="15"/>
      <c r="G754" s="143" t="str">
        <f>IF($F754="","",VLOOKUP($F754,'Bảng tổng hợp'!$C$11:$Q$20000,2,0))</f>
        <v/>
      </c>
      <c r="H754" s="144" t="str">
        <f>IF($F754="","",VLOOKUP($F754,'Bảng tổng hợp'!$C$11:$Q$20000,3,0))</f>
        <v/>
      </c>
      <c r="I754" s="19"/>
      <c r="J754" s="146">
        <f>IF(F754="",0,VLOOKUP(F754,'Bảng tổng hợp'!$P$11:$Q$397,2,0))</f>
        <v>0</v>
      </c>
      <c r="K754" s="147">
        <f t="shared" si="2"/>
        <v>0</v>
      </c>
      <c r="L754" s="148" t="str">
        <f>IF($F754="","",VLOOKUP($F754,'Bảng tổng hợp'!$C$11:$M$20000,10,0))</f>
        <v/>
      </c>
      <c r="M754" s="149" t="str">
        <f>IF($F754="","",VLOOKUP($F754,'Bảng tổng hợp'!$C$11:$M$20000,11,0))</f>
        <v/>
      </c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</row>
    <row r="755" ht="15.75" customHeight="1">
      <c r="A755" s="15"/>
      <c r="B755" s="15"/>
      <c r="C755" s="16"/>
      <c r="D755" s="15"/>
      <c r="E755" s="15"/>
      <c r="F755" s="15"/>
      <c r="G755" s="143" t="str">
        <f>IF($F755="","",VLOOKUP($F755,'Bảng tổng hợp'!$C$11:$Q$20000,2,0))</f>
        <v/>
      </c>
      <c r="H755" s="144" t="str">
        <f>IF($F755="","",VLOOKUP($F755,'Bảng tổng hợp'!$C$11:$Q$20000,3,0))</f>
        <v/>
      </c>
      <c r="I755" s="19"/>
      <c r="J755" s="146">
        <f>IF(F755="",0,VLOOKUP(F755,'Bảng tổng hợp'!$P$11:$Q$397,2,0))</f>
        <v>0</v>
      </c>
      <c r="K755" s="147">
        <f t="shared" si="2"/>
        <v>0</v>
      </c>
      <c r="L755" s="148" t="str">
        <f>IF($F755="","",VLOOKUP($F755,'Bảng tổng hợp'!$C$11:$M$20000,10,0))</f>
        <v/>
      </c>
      <c r="M755" s="149" t="str">
        <f>IF($F755="","",VLOOKUP($F755,'Bảng tổng hợp'!$C$11:$M$20000,11,0))</f>
        <v/>
      </c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</row>
    <row r="756" ht="15.75" customHeight="1">
      <c r="A756" s="15"/>
      <c r="B756" s="15"/>
      <c r="C756" s="16"/>
      <c r="D756" s="15"/>
      <c r="E756" s="15"/>
      <c r="F756" s="15"/>
      <c r="G756" s="143" t="str">
        <f>IF($F756="","",VLOOKUP($F756,'Bảng tổng hợp'!$C$11:$Q$20000,2,0))</f>
        <v/>
      </c>
      <c r="H756" s="144" t="str">
        <f>IF($F756="","",VLOOKUP($F756,'Bảng tổng hợp'!$C$11:$Q$20000,3,0))</f>
        <v/>
      </c>
      <c r="I756" s="19"/>
      <c r="J756" s="146">
        <f>IF(F756="",0,VLOOKUP(F756,'Bảng tổng hợp'!$P$11:$Q$397,2,0))</f>
        <v>0</v>
      </c>
      <c r="K756" s="147">
        <f t="shared" si="2"/>
        <v>0</v>
      </c>
      <c r="L756" s="148" t="str">
        <f>IF($F756="","",VLOOKUP($F756,'Bảng tổng hợp'!$C$11:$M$20000,10,0))</f>
        <v/>
      </c>
      <c r="M756" s="149" t="str">
        <f>IF($F756="","",VLOOKUP($F756,'Bảng tổng hợp'!$C$11:$M$20000,11,0))</f>
        <v/>
      </c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</row>
    <row r="757" ht="15.75" customHeight="1">
      <c r="A757" s="15"/>
      <c r="B757" s="15"/>
      <c r="C757" s="16"/>
      <c r="D757" s="15"/>
      <c r="E757" s="15"/>
      <c r="F757" s="15"/>
      <c r="G757" s="143" t="str">
        <f>IF($F757="","",VLOOKUP($F757,'Bảng tổng hợp'!$C$11:$Q$20000,2,0))</f>
        <v/>
      </c>
      <c r="H757" s="144" t="str">
        <f>IF($F757="","",VLOOKUP($F757,'Bảng tổng hợp'!$C$11:$Q$20000,3,0))</f>
        <v/>
      </c>
      <c r="I757" s="19"/>
      <c r="J757" s="146">
        <f>IF(F757="",0,VLOOKUP(F757,'Bảng tổng hợp'!$P$11:$Q$397,2,0))</f>
        <v>0</v>
      </c>
      <c r="K757" s="147">
        <f t="shared" si="2"/>
        <v>0</v>
      </c>
      <c r="L757" s="148" t="str">
        <f>IF($F757="","",VLOOKUP($F757,'Bảng tổng hợp'!$C$11:$M$20000,10,0))</f>
        <v/>
      </c>
      <c r="M757" s="149" t="str">
        <f>IF($F757="","",VLOOKUP($F757,'Bảng tổng hợp'!$C$11:$M$20000,11,0))</f>
        <v/>
      </c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</row>
    <row r="758" ht="15.75" customHeight="1">
      <c r="A758" s="15"/>
      <c r="B758" s="15"/>
      <c r="C758" s="16"/>
      <c r="D758" s="15"/>
      <c r="E758" s="15"/>
      <c r="F758" s="15"/>
      <c r="G758" s="143" t="str">
        <f>IF($F758="","",VLOOKUP($F758,'Bảng tổng hợp'!$C$11:$Q$20000,2,0))</f>
        <v/>
      </c>
      <c r="H758" s="144" t="str">
        <f>IF($F758="","",VLOOKUP($F758,'Bảng tổng hợp'!$C$11:$Q$20000,3,0))</f>
        <v/>
      </c>
      <c r="I758" s="19"/>
      <c r="J758" s="146">
        <f>IF(F758="",0,VLOOKUP(F758,'Bảng tổng hợp'!$P$11:$Q$397,2,0))</f>
        <v>0</v>
      </c>
      <c r="K758" s="147">
        <f t="shared" si="2"/>
        <v>0</v>
      </c>
      <c r="L758" s="148" t="str">
        <f>IF($F758="","",VLOOKUP($F758,'Bảng tổng hợp'!$C$11:$M$20000,10,0))</f>
        <v/>
      </c>
      <c r="M758" s="149" t="str">
        <f>IF($F758="","",VLOOKUP($F758,'Bảng tổng hợp'!$C$11:$M$20000,11,0))</f>
        <v/>
      </c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</row>
    <row r="759" ht="15.75" customHeight="1">
      <c r="A759" s="15"/>
      <c r="B759" s="15"/>
      <c r="C759" s="16"/>
      <c r="D759" s="15"/>
      <c r="E759" s="15"/>
      <c r="F759" s="15"/>
      <c r="G759" s="143" t="str">
        <f>IF($F759="","",VLOOKUP($F759,'Bảng tổng hợp'!$C$11:$Q$20000,2,0))</f>
        <v/>
      </c>
      <c r="H759" s="144" t="str">
        <f>IF($F759="","",VLOOKUP($F759,'Bảng tổng hợp'!$C$11:$Q$20000,3,0))</f>
        <v/>
      </c>
      <c r="I759" s="19"/>
      <c r="J759" s="146">
        <f>IF(F759="",0,VLOOKUP(F759,'Bảng tổng hợp'!$P$11:$Q$397,2,0))</f>
        <v>0</v>
      </c>
      <c r="K759" s="147">
        <f t="shared" si="2"/>
        <v>0</v>
      </c>
      <c r="L759" s="148" t="str">
        <f>IF($F759="","",VLOOKUP($F759,'Bảng tổng hợp'!$C$11:$M$20000,10,0))</f>
        <v/>
      </c>
      <c r="M759" s="149" t="str">
        <f>IF($F759="","",VLOOKUP($F759,'Bảng tổng hợp'!$C$11:$M$20000,11,0))</f>
        <v/>
      </c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</row>
    <row r="760" ht="15.75" customHeight="1">
      <c r="A760" s="15"/>
      <c r="B760" s="15"/>
      <c r="C760" s="16"/>
      <c r="D760" s="15"/>
      <c r="E760" s="15"/>
      <c r="F760" s="15"/>
      <c r="G760" s="143" t="str">
        <f>IF($F760="","",VLOOKUP($F760,'Bảng tổng hợp'!$C$11:$Q$20000,2,0))</f>
        <v/>
      </c>
      <c r="H760" s="144" t="str">
        <f>IF($F760="","",VLOOKUP($F760,'Bảng tổng hợp'!$C$11:$Q$20000,3,0))</f>
        <v/>
      </c>
      <c r="I760" s="19"/>
      <c r="J760" s="146">
        <f>IF(F760="",0,VLOOKUP(F760,'Bảng tổng hợp'!$P$11:$Q$397,2,0))</f>
        <v>0</v>
      </c>
      <c r="K760" s="147">
        <f t="shared" si="2"/>
        <v>0</v>
      </c>
      <c r="L760" s="148" t="str">
        <f>IF($F760="","",VLOOKUP($F760,'Bảng tổng hợp'!$C$11:$M$20000,10,0))</f>
        <v/>
      </c>
      <c r="M760" s="149" t="str">
        <f>IF($F760="","",VLOOKUP($F760,'Bảng tổng hợp'!$C$11:$M$20000,11,0))</f>
        <v/>
      </c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</row>
    <row r="761" ht="15.75" customHeight="1">
      <c r="A761" s="15"/>
      <c r="B761" s="15"/>
      <c r="C761" s="16"/>
      <c r="D761" s="15"/>
      <c r="E761" s="15"/>
      <c r="F761" s="15"/>
      <c r="G761" s="143" t="str">
        <f>IF($F761="","",VLOOKUP($F761,'Bảng tổng hợp'!$C$11:$Q$20000,2,0))</f>
        <v/>
      </c>
      <c r="H761" s="144" t="str">
        <f>IF($F761="","",VLOOKUP($F761,'Bảng tổng hợp'!$C$11:$Q$20000,3,0))</f>
        <v/>
      </c>
      <c r="I761" s="19"/>
      <c r="J761" s="146">
        <f>IF(F761="",0,VLOOKUP(F761,'Bảng tổng hợp'!$P$11:$Q$397,2,0))</f>
        <v>0</v>
      </c>
      <c r="K761" s="147">
        <f t="shared" si="2"/>
        <v>0</v>
      </c>
      <c r="L761" s="148" t="str">
        <f>IF($F761="","",VLOOKUP($F761,'Bảng tổng hợp'!$C$11:$M$20000,10,0))</f>
        <v/>
      </c>
      <c r="M761" s="149" t="str">
        <f>IF($F761="","",VLOOKUP($F761,'Bảng tổng hợp'!$C$11:$M$20000,11,0))</f>
        <v/>
      </c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</row>
    <row r="762" ht="15.75" customHeight="1">
      <c r="A762" s="15"/>
      <c r="B762" s="15"/>
      <c r="C762" s="16"/>
      <c r="D762" s="15"/>
      <c r="E762" s="15"/>
      <c r="F762" s="15"/>
      <c r="G762" s="143" t="str">
        <f>IF($F762="","",VLOOKUP($F762,'Bảng tổng hợp'!$C$11:$Q$20000,2,0))</f>
        <v/>
      </c>
      <c r="H762" s="144" t="str">
        <f>IF($F762="","",VLOOKUP($F762,'Bảng tổng hợp'!$C$11:$Q$20000,3,0))</f>
        <v/>
      </c>
      <c r="I762" s="19"/>
      <c r="J762" s="146">
        <f>IF(F762="",0,VLOOKUP(F762,'Bảng tổng hợp'!$P$11:$Q$397,2,0))</f>
        <v>0</v>
      </c>
      <c r="K762" s="147">
        <f t="shared" si="2"/>
        <v>0</v>
      </c>
      <c r="L762" s="148" t="str">
        <f>IF($F762="","",VLOOKUP($F762,'Bảng tổng hợp'!$C$11:$M$20000,10,0))</f>
        <v/>
      </c>
      <c r="M762" s="149" t="str">
        <f>IF($F762="","",VLOOKUP($F762,'Bảng tổng hợp'!$C$11:$M$20000,11,0))</f>
        <v/>
      </c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</row>
    <row r="763" ht="15.75" customHeight="1">
      <c r="A763" s="15"/>
      <c r="B763" s="15"/>
      <c r="C763" s="16"/>
      <c r="D763" s="15"/>
      <c r="E763" s="15"/>
      <c r="F763" s="15"/>
      <c r="G763" s="143" t="str">
        <f>IF($F763="","",VLOOKUP($F763,'Bảng tổng hợp'!$C$11:$Q$20000,2,0))</f>
        <v/>
      </c>
      <c r="H763" s="144" t="str">
        <f>IF($F763="","",VLOOKUP($F763,'Bảng tổng hợp'!$C$11:$Q$20000,3,0))</f>
        <v/>
      </c>
      <c r="I763" s="19"/>
      <c r="J763" s="146">
        <f>IF(F763="",0,VLOOKUP(F763,'Bảng tổng hợp'!$P$11:$Q$397,2,0))</f>
        <v>0</v>
      </c>
      <c r="K763" s="147">
        <f t="shared" si="2"/>
        <v>0</v>
      </c>
      <c r="L763" s="148" t="str">
        <f>IF($F763="","",VLOOKUP($F763,'Bảng tổng hợp'!$C$11:$M$20000,10,0))</f>
        <v/>
      </c>
      <c r="M763" s="149" t="str">
        <f>IF($F763="","",VLOOKUP($F763,'Bảng tổng hợp'!$C$11:$M$20000,11,0))</f>
        <v/>
      </c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</row>
    <row r="764" ht="15.75" customHeight="1">
      <c r="A764" s="15"/>
      <c r="B764" s="15"/>
      <c r="C764" s="16"/>
      <c r="D764" s="15"/>
      <c r="E764" s="15"/>
      <c r="F764" s="15"/>
      <c r="G764" s="143" t="str">
        <f>IF($F764="","",VLOOKUP($F764,'Bảng tổng hợp'!$C$11:$Q$20000,2,0))</f>
        <v/>
      </c>
      <c r="H764" s="144" t="str">
        <f>IF($F764="","",VLOOKUP($F764,'Bảng tổng hợp'!$C$11:$Q$20000,3,0))</f>
        <v/>
      </c>
      <c r="I764" s="19"/>
      <c r="J764" s="146">
        <f>IF(F764="",0,VLOOKUP(F764,'Bảng tổng hợp'!$P$11:$Q$397,2,0))</f>
        <v>0</v>
      </c>
      <c r="K764" s="147">
        <f t="shared" si="2"/>
        <v>0</v>
      </c>
      <c r="L764" s="148" t="str">
        <f>IF($F764="","",VLOOKUP($F764,'Bảng tổng hợp'!$C$11:$M$20000,10,0))</f>
        <v/>
      </c>
      <c r="M764" s="149" t="str">
        <f>IF($F764="","",VLOOKUP($F764,'Bảng tổng hợp'!$C$11:$M$20000,11,0))</f>
        <v/>
      </c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</row>
    <row r="765" ht="15.75" customHeight="1">
      <c r="A765" s="15"/>
      <c r="B765" s="15"/>
      <c r="C765" s="16"/>
      <c r="D765" s="15"/>
      <c r="E765" s="15"/>
      <c r="F765" s="15"/>
      <c r="G765" s="143" t="str">
        <f>IF($F765="","",VLOOKUP($F765,'Bảng tổng hợp'!$C$11:$Q$20000,2,0))</f>
        <v/>
      </c>
      <c r="H765" s="144" t="str">
        <f>IF($F765="","",VLOOKUP($F765,'Bảng tổng hợp'!$C$11:$Q$20000,3,0))</f>
        <v/>
      </c>
      <c r="I765" s="19"/>
      <c r="J765" s="146">
        <f>IF(F765="",0,VLOOKUP(F765,'Bảng tổng hợp'!$P$11:$Q$397,2,0))</f>
        <v>0</v>
      </c>
      <c r="K765" s="147">
        <f t="shared" si="2"/>
        <v>0</v>
      </c>
      <c r="L765" s="148" t="str">
        <f>IF($F765="","",VLOOKUP($F765,'Bảng tổng hợp'!$C$11:$M$20000,10,0))</f>
        <v/>
      </c>
      <c r="M765" s="149" t="str">
        <f>IF($F765="","",VLOOKUP($F765,'Bảng tổng hợp'!$C$11:$M$20000,11,0))</f>
        <v/>
      </c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</row>
    <row r="766" ht="15.75" customHeight="1">
      <c r="A766" s="15"/>
      <c r="B766" s="15"/>
      <c r="C766" s="16"/>
      <c r="D766" s="15"/>
      <c r="E766" s="15"/>
      <c r="F766" s="15"/>
      <c r="G766" s="143" t="str">
        <f>IF($F766="","",VLOOKUP($F766,'Bảng tổng hợp'!$C$11:$Q$20000,2,0))</f>
        <v/>
      </c>
      <c r="H766" s="144" t="str">
        <f>IF($F766="","",VLOOKUP($F766,'Bảng tổng hợp'!$C$11:$Q$20000,3,0))</f>
        <v/>
      </c>
      <c r="I766" s="19"/>
      <c r="J766" s="146">
        <f>IF(F766="",0,VLOOKUP(F766,'Bảng tổng hợp'!$P$11:$Q$397,2,0))</f>
        <v>0</v>
      </c>
      <c r="K766" s="147">
        <f t="shared" si="2"/>
        <v>0</v>
      </c>
      <c r="L766" s="148" t="str">
        <f>IF($F766="","",VLOOKUP($F766,'Bảng tổng hợp'!$C$11:$M$20000,10,0))</f>
        <v/>
      </c>
      <c r="M766" s="149" t="str">
        <f>IF($F766="","",VLOOKUP($F766,'Bảng tổng hợp'!$C$11:$M$20000,11,0))</f>
        <v/>
      </c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</row>
    <row r="767" ht="15.75" customHeight="1">
      <c r="A767" s="15"/>
      <c r="B767" s="15"/>
      <c r="C767" s="16"/>
      <c r="D767" s="15"/>
      <c r="E767" s="15"/>
      <c r="F767" s="15"/>
      <c r="G767" s="143" t="str">
        <f>IF($F767="","",VLOOKUP($F767,'Bảng tổng hợp'!$C$11:$Q$20000,2,0))</f>
        <v/>
      </c>
      <c r="H767" s="144" t="str">
        <f>IF($F767="","",VLOOKUP($F767,'Bảng tổng hợp'!$C$11:$Q$20000,3,0))</f>
        <v/>
      </c>
      <c r="I767" s="19"/>
      <c r="J767" s="146">
        <f>IF(F767="",0,VLOOKUP(F767,'Bảng tổng hợp'!$P$11:$Q$397,2,0))</f>
        <v>0</v>
      </c>
      <c r="K767" s="147">
        <f t="shared" si="2"/>
        <v>0</v>
      </c>
      <c r="L767" s="148" t="str">
        <f>IF($F767="","",VLOOKUP($F767,'Bảng tổng hợp'!$C$11:$M$20000,10,0))</f>
        <v/>
      </c>
      <c r="M767" s="149" t="str">
        <f>IF($F767="","",VLOOKUP($F767,'Bảng tổng hợp'!$C$11:$M$20000,11,0))</f>
        <v/>
      </c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</row>
    <row r="768" ht="15.75" customHeight="1">
      <c r="A768" s="15"/>
      <c r="B768" s="15"/>
      <c r="C768" s="16"/>
      <c r="D768" s="15"/>
      <c r="E768" s="15"/>
      <c r="F768" s="15"/>
      <c r="G768" s="143" t="str">
        <f>IF($F768="","",VLOOKUP($F768,'Bảng tổng hợp'!$C$11:$Q$20000,2,0))</f>
        <v/>
      </c>
      <c r="H768" s="144" t="str">
        <f>IF($F768="","",VLOOKUP($F768,'Bảng tổng hợp'!$C$11:$Q$20000,3,0))</f>
        <v/>
      </c>
      <c r="I768" s="19"/>
      <c r="J768" s="146">
        <f>IF(F768="",0,VLOOKUP(F768,'Bảng tổng hợp'!$P$11:$Q$397,2,0))</f>
        <v>0</v>
      </c>
      <c r="K768" s="147">
        <f t="shared" si="2"/>
        <v>0</v>
      </c>
      <c r="L768" s="148" t="str">
        <f>IF($F768="","",VLOOKUP($F768,'Bảng tổng hợp'!$C$11:$M$20000,10,0))</f>
        <v/>
      </c>
      <c r="M768" s="149" t="str">
        <f>IF($F768="","",VLOOKUP($F768,'Bảng tổng hợp'!$C$11:$M$20000,11,0))</f>
        <v/>
      </c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</row>
    <row r="769" ht="15.75" customHeight="1">
      <c r="A769" s="15"/>
      <c r="B769" s="15"/>
      <c r="C769" s="16"/>
      <c r="D769" s="15"/>
      <c r="E769" s="15"/>
      <c r="F769" s="15"/>
      <c r="G769" s="143" t="str">
        <f>IF($F769="","",VLOOKUP($F769,'Bảng tổng hợp'!$C$11:$Q$20000,2,0))</f>
        <v/>
      </c>
      <c r="H769" s="144" t="str">
        <f>IF($F769="","",VLOOKUP($F769,'Bảng tổng hợp'!$C$11:$Q$20000,3,0))</f>
        <v/>
      </c>
      <c r="I769" s="19"/>
      <c r="J769" s="146">
        <f>IF(F769="",0,VLOOKUP(F769,'Bảng tổng hợp'!$P$11:$Q$397,2,0))</f>
        <v>0</v>
      </c>
      <c r="K769" s="147">
        <f t="shared" si="2"/>
        <v>0</v>
      </c>
      <c r="L769" s="148" t="str">
        <f>IF($F769="","",VLOOKUP($F769,'Bảng tổng hợp'!$C$11:$M$20000,10,0))</f>
        <v/>
      </c>
      <c r="M769" s="149" t="str">
        <f>IF($F769="","",VLOOKUP($F769,'Bảng tổng hợp'!$C$11:$M$20000,11,0))</f>
        <v/>
      </c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</row>
    <row r="770" ht="15.75" customHeight="1">
      <c r="A770" s="15"/>
      <c r="B770" s="15"/>
      <c r="C770" s="16"/>
      <c r="D770" s="15"/>
      <c r="E770" s="15"/>
      <c r="F770" s="15"/>
      <c r="G770" s="143" t="str">
        <f>IF($F770="","",VLOOKUP($F770,'Bảng tổng hợp'!$C$11:$Q$20000,2,0))</f>
        <v/>
      </c>
      <c r="H770" s="144" t="str">
        <f>IF($F770="","",VLOOKUP($F770,'Bảng tổng hợp'!$C$11:$Q$20000,3,0))</f>
        <v/>
      </c>
      <c r="I770" s="19"/>
      <c r="J770" s="146">
        <f>IF(F770="",0,VLOOKUP(F770,'Bảng tổng hợp'!$P$11:$Q$397,2,0))</f>
        <v>0</v>
      </c>
      <c r="K770" s="147">
        <f t="shared" si="2"/>
        <v>0</v>
      </c>
      <c r="L770" s="148" t="str">
        <f>IF($F770="","",VLOOKUP($F770,'Bảng tổng hợp'!$C$11:$M$20000,10,0))</f>
        <v/>
      </c>
      <c r="M770" s="149" t="str">
        <f>IF($F770="","",VLOOKUP($F770,'Bảng tổng hợp'!$C$11:$M$20000,11,0))</f>
        <v/>
      </c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</row>
    <row r="771" ht="15.75" customHeight="1">
      <c r="A771" s="15"/>
      <c r="B771" s="15"/>
      <c r="C771" s="16"/>
      <c r="D771" s="15"/>
      <c r="E771" s="15"/>
      <c r="F771" s="15"/>
      <c r="G771" s="143" t="str">
        <f>IF($F771="","",VLOOKUP($F771,'Bảng tổng hợp'!$C$11:$Q$20000,2,0))</f>
        <v/>
      </c>
      <c r="H771" s="144" t="str">
        <f>IF($F771="","",VLOOKUP($F771,'Bảng tổng hợp'!$C$11:$Q$20000,3,0))</f>
        <v/>
      </c>
      <c r="I771" s="19"/>
      <c r="J771" s="146">
        <f>IF(F771="",0,VLOOKUP(F771,'Bảng tổng hợp'!$P$11:$Q$397,2,0))</f>
        <v>0</v>
      </c>
      <c r="K771" s="147">
        <f t="shared" si="2"/>
        <v>0</v>
      </c>
      <c r="L771" s="148" t="str">
        <f>IF($F771="","",VLOOKUP($F771,'Bảng tổng hợp'!$C$11:$M$20000,10,0))</f>
        <v/>
      </c>
      <c r="M771" s="149" t="str">
        <f>IF($F771="","",VLOOKUP($F771,'Bảng tổng hợp'!$C$11:$M$20000,11,0))</f>
        <v/>
      </c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</row>
    <row r="772" ht="15.75" customHeight="1">
      <c r="A772" s="15"/>
      <c r="B772" s="15"/>
      <c r="C772" s="16"/>
      <c r="D772" s="15"/>
      <c r="E772" s="15"/>
      <c r="F772" s="15"/>
      <c r="G772" s="143" t="str">
        <f>IF($F772="","",VLOOKUP($F772,'Bảng tổng hợp'!$C$11:$Q$20000,2,0))</f>
        <v/>
      </c>
      <c r="H772" s="144" t="str">
        <f>IF($F772="","",VLOOKUP($F772,'Bảng tổng hợp'!$C$11:$Q$20000,3,0))</f>
        <v/>
      </c>
      <c r="I772" s="19"/>
      <c r="J772" s="146">
        <f>IF(F772="",0,VLOOKUP(F772,'Bảng tổng hợp'!$P$11:$Q$397,2,0))</f>
        <v>0</v>
      </c>
      <c r="K772" s="147">
        <f t="shared" si="2"/>
        <v>0</v>
      </c>
      <c r="L772" s="148" t="str">
        <f>IF($F772="","",VLOOKUP($F772,'Bảng tổng hợp'!$C$11:$M$20000,10,0))</f>
        <v/>
      </c>
      <c r="M772" s="149" t="str">
        <f>IF($F772="","",VLOOKUP($F772,'Bảng tổng hợp'!$C$11:$M$20000,11,0))</f>
        <v/>
      </c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</row>
    <row r="773" ht="15.75" customHeight="1">
      <c r="A773" s="15"/>
      <c r="B773" s="15"/>
      <c r="C773" s="16"/>
      <c r="D773" s="15"/>
      <c r="E773" s="15"/>
      <c r="F773" s="15"/>
      <c r="G773" s="143" t="str">
        <f>IF($F773="","",VLOOKUP($F773,'Bảng tổng hợp'!$C$11:$Q$20000,2,0))</f>
        <v/>
      </c>
      <c r="H773" s="144" t="str">
        <f>IF($F773="","",VLOOKUP($F773,'Bảng tổng hợp'!$C$11:$Q$20000,3,0))</f>
        <v/>
      </c>
      <c r="I773" s="19"/>
      <c r="J773" s="146">
        <f>IF(F773="",0,VLOOKUP(F773,'Bảng tổng hợp'!$P$11:$Q$397,2,0))</f>
        <v>0</v>
      </c>
      <c r="K773" s="147">
        <f t="shared" si="2"/>
        <v>0</v>
      </c>
      <c r="L773" s="148" t="str">
        <f>IF($F773="","",VLOOKUP($F773,'Bảng tổng hợp'!$C$11:$M$20000,10,0))</f>
        <v/>
      </c>
      <c r="M773" s="149" t="str">
        <f>IF($F773="","",VLOOKUP($F773,'Bảng tổng hợp'!$C$11:$M$20000,11,0))</f>
        <v/>
      </c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</row>
    <row r="774" ht="15.75" customHeight="1">
      <c r="A774" s="15"/>
      <c r="B774" s="15"/>
      <c r="C774" s="16"/>
      <c r="D774" s="15"/>
      <c r="E774" s="15"/>
      <c r="F774" s="15"/>
      <c r="G774" s="143" t="str">
        <f>IF($F774="","",VLOOKUP($F774,'Bảng tổng hợp'!$C$11:$Q$20000,2,0))</f>
        <v/>
      </c>
      <c r="H774" s="144" t="str">
        <f>IF($F774="","",VLOOKUP($F774,'Bảng tổng hợp'!$C$11:$Q$20000,3,0))</f>
        <v/>
      </c>
      <c r="I774" s="19"/>
      <c r="J774" s="146">
        <f>IF(F774="",0,VLOOKUP(F774,'Bảng tổng hợp'!$P$11:$Q$397,2,0))</f>
        <v>0</v>
      </c>
      <c r="K774" s="147">
        <f t="shared" si="2"/>
        <v>0</v>
      </c>
      <c r="L774" s="148" t="str">
        <f>IF($F774="","",VLOOKUP($F774,'Bảng tổng hợp'!$C$11:$M$20000,10,0))</f>
        <v/>
      </c>
      <c r="M774" s="149" t="str">
        <f>IF($F774="","",VLOOKUP($F774,'Bảng tổng hợp'!$C$11:$M$20000,11,0))</f>
        <v/>
      </c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</row>
    <row r="775" ht="15.75" customHeight="1">
      <c r="A775" s="15"/>
      <c r="B775" s="15"/>
      <c r="C775" s="16"/>
      <c r="D775" s="15"/>
      <c r="E775" s="15"/>
      <c r="F775" s="15"/>
      <c r="G775" s="143" t="str">
        <f>IF($F775="","",VLOOKUP($F775,'Bảng tổng hợp'!$C$11:$Q$20000,2,0))</f>
        <v/>
      </c>
      <c r="H775" s="144" t="str">
        <f>IF($F775="","",VLOOKUP($F775,'Bảng tổng hợp'!$C$11:$Q$20000,3,0))</f>
        <v/>
      </c>
      <c r="I775" s="19"/>
      <c r="J775" s="146">
        <f>IF(F775="",0,VLOOKUP(F775,'Bảng tổng hợp'!$P$11:$Q$397,2,0))</f>
        <v>0</v>
      </c>
      <c r="K775" s="147">
        <f t="shared" si="2"/>
        <v>0</v>
      </c>
      <c r="L775" s="148" t="str">
        <f>IF($F775="","",VLOOKUP($F775,'Bảng tổng hợp'!$C$11:$M$20000,10,0))</f>
        <v/>
      </c>
      <c r="M775" s="149" t="str">
        <f>IF($F775="","",VLOOKUP($F775,'Bảng tổng hợp'!$C$11:$M$20000,11,0))</f>
        <v/>
      </c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</row>
    <row r="776" ht="15.75" customHeight="1">
      <c r="A776" s="15"/>
      <c r="B776" s="15"/>
      <c r="C776" s="16"/>
      <c r="D776" s="15"/>
      <c r="E776" s="15"/>
      <c r="F776" s="15"/>
      <c r="G776" s="143" t="str">
        <f>IF($F776="","",VLOOKUP($F776,'Bảng tổng hợp'!$C$11:$Q$20000,2,0))</f>
        <v/>
      </c>
      <c r="H776" s="144" t="str">
        <f>IF($F776="","",VLOOKUP($F776,'Bảng tổng hợp'!$C$11:$Q$20000,3,0))</f>
        <v/>
      </c>
      <c r="I776" s="19"/>
      <c r="J776" s="146">
        <f>IF(F776="",0,VLOOKUP(F776,'Bảng tổng hợp'!$P$11:$Q$397,2,0))</f>
        <v>0</v>
      </c>
      <c r="K776" s="147">
        <f t="shared" si="2"/>
        <v>0</v>
      </c>
      <c r="L776" s="148" t="str">
        <f>IF($F776="","",VLOOKUP($F776,'Bảng tổng hợp'!$C$11:$M$20000,10,0))</f>
        <v/>
      </c>
      <c r="M776" s="149" t="str">
        <f>IF($F776="","",VLOOKUP($F776,'Bảng tổng hợp'!$C$11:$M$20000,11,0))</f>
        <v/>
      </c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</row>
    <row r="777" ht="15.75" customHeight="1">
      <c r="A777" s="15"/>
      <c r="B777" s="15"/>
      <c r="C777" s="16"/>
      <c r="D777" s="15"/>
      <c r="E777" s="15"/>
      <c r="F777" s="15"/>
      <c r="G777" s="143" t="str">
        <f>IF($F777="","",VLOOKUP($F777,'Bảng tổng hợp'!$C$11:$Q$20000,2,0))</f>
        <v/>
      </c>
      <c r="H777" s="144" t="str">
        <f>IF($F777="","",VLOOKUP($F777,'Bảng tổng hợp'!$C$11:$Q$20000,3,0))</f>
        <v/>
      </c>
      <c r="I777" s="19"/>
      <c r="J777" s="146">
        <f>IF(F777="",0,VLOOKUP(F777,'Bảng tổng hợp'!$P$11:$Q$397,2,0))</f>
        <v>0</v>
      </c>
      <c r="K777" s="147">
        <f t="shared" si="2"/>
        <v>0</v>
      </c>
      <c r="L777" s="148" t="str">
        <f>IF($F777="","",VLOOKUP($F777,'Bảng tổng hợp'!$C$11:$M$20000,10,0))</f>
        <v/>
      </c>
      <c r="M777" s="149" t="str">
        <f>IF($F777="","",VLOOKUP($F777,'Bảng tổng hợp'!$C$11:$M$20000,11,0))</f>
        <v/>
      </c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</row>
    <row r="778" ht="15.75" customHeight="1">
      <c r="A778" s="15"/>
      <c r="B778" s="15"/>
      <c r="C778" s="16"/>
      <c r="D778" s="15"/>
      <c r="E778" s="15"/>
      <c r="F778" s="15"/>
      <c r="G778" s="143" t="str">
        <f>IF($F778="","",VLOOKUP($F778,'Bảng tổng hợp'!$C$11:$Q$20000,2,0))</f>
        <v/>
      </c>
      <c r="H778" s="144" t="str">
        <f>IF($F778="","",VLOOKUP($F778,'Bảng tổng hợp'!$C$11:$Q$20000,3,0))</f>
        <v/>
      </c>
      <c r="I778" s="19"/>
      <c r="J778" s="146">
        <f>IF(F778="",0,VLOOKUP(F778,'Bảng tổng hợp'!$P$11:$Q$397,2,0))</f>
        <v>0</v>
      </c>
      <c r="K778" s="147">
        <f t="shared" si="2"/>
        <v>0</v>
      </c>
      <c r="L778" s="148" t="str">
        <f>IF($F778="","",VLOOKUP($F778,'Bảng tổng hợp'!$C$11:$M$20000,10,0))</f>
        <v/>
      </c>
      <c r="M778" s="149" t="str">
        <f>IF($F778="","",VLOOKUP($F778,'Bảng tổng hợp'!$C$11:$M$20000,11,0))</f>
        <v/>
      </c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</row>
    <row r="779" ht="15.75" customHeight="1">
      <c r="A779" s="15"/>
      <c r="B779" s="15"/>
      <c r="C779" s="16"/>
      <c r="D779" s="15"/>
      <c r="E779" s="15"/>
      <c r="F779" s="15"/>
      <c r="G779" s="143" t="str">
        <f>IF($F779="","",VLOOKUP($F779,'Bảng tổng hợp'!$C$11:$Q$20000,2,0))</f>
        <v/>
      </c>
      <c r="H779" s="144" t="str">
        <f>IF($F779="","",VLOOKUP($F779,'Bảng tổng hợp'!$C$11:$Q$20000,3,0))</f>
        <v/>
      </c>
      <c r="I779" s="19"/>
      <c r="J779" s="146">
        <f>IF(F779="",0,VLOOKUP(F779,'Bảng tổng hợp'!$P$11:$Q$397,2,0))</f>
        <v>0</v>
      </c>
      <c r="K779" s="147">
        <f t="shared" si="2"/>
        <v>0</v>
      </c>
      <c r="L779" s="148" t="str">
        <f>IF($F779="","",VLOOKUP($F779,'Bảng tổng hợp'!$C$11:$M$20000,10,0))</f>
        <v/>
      </c>
      <c r="M779" s="149" t="str">
        <f>IF($F779="","",VLOOKUP($F779,'Bảng tổng hợp'!$C$11:$M$20000,11,0))</f>
        <v/>
      </c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</row>
    <row r="780" ht="15.75" customHeight="1">
      <c r="A780" s="15"/>
      <c r="B780" s="15"/>
      <c r="C780" s="16"/>
      <c r="D780" s="15"/>
      <c r="E780" s="15"/>
      <c r="F780" s="15"/>
      <c r="G780" s="143" t="str">
        <f>IF($F780="","",VLOOKUP($F780,'Bảng tổng hợp'!$C$11:$Q$20000,2,0))</f>
        <v/>
      </c>
      <c r="H780" s="144" t="str">
        <f>IF($F780="","",VLOOKUP($F780,'Bảng tổng hợp'!$C$11:$Q$20000,3,0))</f>
        <v/>
      </c>
      <c r="I780" s="19"/>
      <c r="J780" s="146">
        <f>IF(F780="",0,VLOOKUP(F780,'Bảng tổng hợp'!$P$11:$Q$397,2,0))</f>
        <v>0</v>
      </c>
      <c r="K780" s="147">
        <f t="shared" si="2"/>
        <v>0</v>
      </c>
      <c r="L780" s="148" t="str">
        <f>IF($F780="","",VLOOKUP($F780,'Bảng tổng hợp'!$C$11:$M$20000,10,0))</f>
        <v/>
      </c>
      <c r="M780" s="149" t="str">
        <f>IF($F780="","",VLOOKUP($F780,'Bảng tổng hợp'!$C$11:$M$20000,11,0))</f>
        <v/>
      </c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</row>
    <row r="781" ht="15.75" customHeight="1">
      <c r="A781" s="15"/>
      <c r="B781" s="15"/>
      <c r="C781" s="16"/>
      <c r="D781" s="15"/>
      <c r="E781" s="15"/>
      <c r="F781" s="15"/>
      <c r="G781" s="143" t="str">
        <f>IF($F781="","",VLOOKUP($F781,'Bảng tổng hợp'!$C$11:$Q$20000,2,0))</f>
        <v/>
      </c>
      <c r="H781" s="144" t="str">
        <f>IF($F781="","",VLOOKUP($F781,'Bảng tổng hợp'!$C$11:$Q$20000,3,0))</f>
        <v/>
      </c>
      <c r="I781" s="19"/>
      <c r="J781" s="146">
        <f>IF(F781="",0,VLOOKUP(F781,'Bảng tổng hợp'!$P$11:$Q$397,2,0))</f>
        <v>0</v>
      </c>
      <c r="K781" s="147">
        <f t="shared" si="2"/>
        <v>0</v>
      </c>
      <c r="L781" s="148" t="str">
        <f>IF($F781="","",VLOOKUP($F781,'Bảng tổng hợp'!$C$11:$M$20000,10,0))</f>
        <v/>
      </c>
      <c r="M781" s="149" t="str">
        <f>IF($F781="","",VLOOKUP($F781,'Bảng tổng hợp'!$C$11:$M$20000,11,0))</f>
        <v/>
      </c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</row>
    <row r="782" ht="15.75" customHeight="1">
      <c r="A782" s="15"/>
      <c r="B782" s="15"/>
      <c r="C782" s="16"/>
      <c r="D782" s="15"/>
      <c r="E782" s="15"/>
      <c r="F782" s="15"/>
      <c r="G782" s="143" t="str">
        <f>IF($F782="","",VLOOKUP($F782,'Bảng tổng hợp'!$C$11:$Q$20000,2,0))</f>
        <v/>
      </c>
      <c r="H782" s="144" t="str">
        <f>IF($F782="","",VLOOKUP($F782,'Bảng tổng hợp'!$C$11:$Q$20000,3,0))</f>
        <v/>
      </c>
      <c r="I782" s="19"/>
      <c r="J782" s="146">
        <f>IF(F782="",0,VLOOKUP(F782,'Bảng tổng hợp'!$P$11:$Q$397,2,0))</f>
        <v>0</v>
      </c>
      <c r="K782" s="147">
        <f t="shared" si="2"/>
        <v>0</v>
      </c>
      <c r="L782" s="148" t="str">
        <f>IF($F782="","",VLOOKUP($F782,'Bảng tổng hợp'!$C$11:$M$20000,10,0))</f>
        <v/>
      </c>
      <c r="M782" s="149" t="str">
        <f>IF($F782="","",VLOOKUP($F782,'Bảng tổng hợp'!$C$11:$M$20000,11,0))</f>
        <v/>
      </c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</row>
    <row r="783" ht="15.75" customHeight="1">
      <c r="A783" s="15"/>
      <c r="B783" s="15"/>
      <c r="C783" s="16"/>
      <c r="D783" s="15"/>
      <c r="E783" s="15"/>
      <c r="F783" s="15"/>
      <c r="G783" s="143" t="str">
        <f>IF($F783="","",VLOOKUP($F783,'Bảng tổng hợp'!$C$11:$Q$20000,2,0))</f>
        <v/>
      </c>
      <c r="H783" s="144" t="str">
        <f>IF($F783="","",VLOOKUP($F783,'Bảng tổng hợp'!$C$11:$Q$20000,3,0))</f>
        <v/>
      </c>
      <c r="I783" s="19"/>
      <c r="J783" s="146">
        <f>IF(F783="",0,VLOOKUP(F783,'Bảng tổng hợp'!$P$11:$Q$397,2,0))</f>
        <v>0</v>
      </c>
      <c r="K783" s="147">
        <f t="shared" si="2"/>
        <v>0</v>
      </c>
      <c r="L783" s="148" t="str">
        <f>IF($F783="","",VLOOKUP($F783,'Bảng tổng hợp'!$C$11:$M$20000,10,0))</f>
        <v/>
      </c>
      <c r="M783" s="149" t="str">
        <f>IF($F783="","",VLOOKUP($F783,'Bảng tổng hợp'!$C$11:$M$20000,11,0))</f>
        <v/>
      </c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</row>
    <row r="784" ht="15.75" customHeight="1">
      <c r="A784" s="15"/>
      <c r="B784" s="15"/>
      <c r="C784" s="16"/>
      <c r="D784" s="15"/>
      <c r="E784" s="15"/>
      <c r="F784" s="15"/>
      <c r="G784" s="143" t="str">
        <f>IF($F784="","",VLOOKUP($F784,'Bảng tổng hợp'!$C$11:$Q$20000,2,0))</f>
        <v/>
      </c>
      <c r="H784" s="144" t="str">
        <f>IF($F784="","",VLOOKUP($F784,'Bảng tổng hợp'!$C$11:$Q$20000,3,0))</f>
        <v/>
      </c>
      <c r="I784" s="19"/>
      <c r="J784" s="146">
        <f>IF(F784="",0,VLOOKUP(F784,'Bảng tổng hợp'!$P$11:$Q$397,2,0))</f>
        <v>0</v>
      </c>
      <c r="K784" s="147">
        <f t="shared" si="2"/>
        <v>0</v>
      </c>
      <c r="L784" s="148" t="str">
        <f>IF($F784="","",VLOOKUP($F784,'Bảng tổng hợp'!$C$11:$M$20000,10,0))</f>
        <v/>
      </c>
      <c r="M784" s="149" t="str">
        <f>IF($F784="","",VLOOKUP($F784,'Bảng tổng hợp'!$C$11:$M$20000,11,0))</f>
        <v/>
      </c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</row>
    <row r="785" ht="15.75" customHeight="1">
      <c r="A785" s="15"/>
      <c r="B785" s="15"/>
      <c r="C785" s="16"/>
      <c r="D785" s="15"/>
      <c r="E785" s="15"/>
      <c r="F785" s="15"/>
      <c r="G785" s="143" t="str">
        <f>IF($F785="","",VLOOKUP($F785,'Bảng tổng hợp'!$C$11:$Q$20000,2,0))</f>
        <v/>
      </c>
      <c r="H785" s="144" t="str">
        <f>IF($F785="","",VLOOKUP($F785,'Bảng tổng hợp'!$C$11:$Q$20000,3,0))</f>
        <v/>
      </c>
      <c r="I785" s="19"/>
      <c r="J785" s="146">
        <f>IF(F785="",0,VLOOKUP(F785,'Bảng tổng hợp'!$P$11:$Q$397,2,0))</f>
        <v>0</v>
      </c>
      <c r="K785" s="147">
        <f t="shared" si="2"/>
        <v>0</v>
      </c>
      <c r="L785" s="148" t="str">
        <f>IF($F785="","",VLOOKUP($F785,'Bảng tổng hợp'!$C$11:$M$20000,10,0))</f>
        <v/>
      </c>
      <c r="M785" s="149" t="str">
        <f>IF($F785="","",VLOOKUP($F785,'Bảng tổng hợp'!$C$11:$M$20000,11,0))</f>
        <v/>
      </c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</row>
    <row r="786" ht="15.75" customHeight="1">
      <c r="A786" s="15"/>
      <c r="B786" s="15"/>
      <c r="C786" s="16"/>
      <c r="D786" s="15"/>
      <c r="E786" s="15"/>
      <c r="F786" s="15"/>
      <c r="G786" s="143" t="str">
        <f>IF($F786="","",VLOOKUP($F786,'Bảng tổng hợp'!$C$11:$Q$20000,2,0))</f>
        <v/>
      </c>
      <c r="H786" s="144" t="str">
        <f>IF($F786="","",VLOOKUP($F786,'Bảng tổng hợp'!$C$11:$Q$20000,3,0))</f>
        <v/>
      </c>
      <c r="I786" s="19"/>
      <c r="J786" s="146">
        <f>IF(F786="",0,VLOOKUP(F786,'Bảng tổng hợp'!$P$11:$Q$397,2,0))</f>
        <v>0</v>
      </c>
      <c r="K786" s="147">
        <f t="shared" si="2"/>
        <v>0</v>
      </c>
      <c r="L786" s="148" t="str">
        <f>IF($F786="","",VLOOKUP($F786,'Bảng tổng hợp'!$C$11:$M$20000,10,0))</f>
        <v/>
      </c>
      <c r="M786" s="149" t="str">
        <f>IF($F786="","",VLOOKUP($F786,'Bảng tổng hợp'!$C$11:$M$20000,11,0))</f>
        <v/>
      </c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</row>
    <row r="787" ht="15.75" customHeight="1">
      <c r="A787" s="15"/>
      <c r="B787" s="15"/>
      <c r="C787" s="16"/>
      <c r="D787" s="15"/>
      <c r="E787" s="15"/>
      <c r="F787" s="15"/>
      <c r="G787" s="143" t="str">
        <f>IF($F787="","",VLOOKUP($F787,'Bảng tổng hợp'!$C$11:$Q$20000,2,0))</f>
        <v/>
      </c>
      <c r="H787" s="144" t="str">
        <f>IF($F787="","",VLOOKUP($F787,'Bảng tổng hợp'!$C$11:$Q$20000,3,0))</f>
        <v/>
      </c>
      <c r="I787" s="19"/>
      <c r="J787" s="146">
        <f>IF(F787="",0,VLOOKUP(F787,'Bảng tổng hợp'!$P$11:$Q$397,2,0))</f>
        <v>0</v>
      </c>
      <c r="K787" s="147">
        <f t="shared" si="2"/>
        <v>0</v>
      </c>
      <c r="L787" s="148" t="str">
        <f>IF($F787="","",VLOOKUP($F787,'Bảng tổng hợp'!$C$11:$M$20000,10,0))</f>
        <v/>
      </c>
      <c r="M787" s="149" t="str">
        <f>IF($F787="","",VLOOKUP($F787,'Bảng tổng hợp'!$C$11:$M$20000,11,0))</f>
        <v/>
      </c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</row>
    <row r="788" ht="15.75" customHeight="1">
      <c r="A788" s="15"/>
      <c r="B788" s="15"/>
      <c r="C788" s="16"/>
      <c r="D788" s="15"/>
      <c r="E788" s="15"/>
      <c r="F788" s="15"/>
      <c r="G788" s="143" t="str">
        <f>IF($F788="","",VLOOKUP($F788,'Bảng tổng hợp'!$C$11:$Q$20000,2,0))</f>
        <v/>
      </c>
      <c r="H788" s="144" t="str">
        <f>IF($F788="","",VLOOKUP($F788,'Bảng tổng hợp'!$C$11:$Q$20000,3,0))</f>
        <v/>
      </c>
      <c r="I788" s="19"/>
      <c r="J788" s="146">
        <f>IF(F788="",0,VLOOKUP(F788,'Bảng tổng hợp'!$P$11:$Q$397,2,0))</f>
        <v>0</v>
      </c>
      <c r="K788" s="147">
        <f t="shared" si="2"/>
        <v>0</v>
      </c>
      <c r="L788" s="148" t="str">
        <f>IF($F788="","",VLOOKUP($F788,'Bảng tổng hợp'!$C$11:$M$20000,10,0))</f>
        <v/>
      </c>
      <c r="M788" s="149" t="str">
        <f>IF($F788="","",VLOOKUP($F788,'Bảng tổng hợp'!$C$11:$M$20000,11,0))</f>
        <v/>
      </c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</row>
    <row r="789" ht="15.75" customHeight="1">
      <c r="A789" s="15"/>
      <c r="B789" s="15"/>
      <c r="C789" s="16"/>
      <c r="D789" s="15"/>
      <c r="E789" s="15"/>
      <c r="F789" s="15"/>
      <c r="G789" s="143" t="str">
        <f>IF($F789="","",VLOOKUP($F789,'Bảng tổng hợp'!$C$11:$Q$20000,2,0))</f>
        <v/>
      </c>
      <c r="H789" s="144" t="str">
        <f>IF($F789="","",VLOOKUP($F789,'Bảng tổng hợp'!$C$11:$Q$20000,3,0))</f>
        <v/>
      </c>
      <c r="I789" s="19"/>
      <c r="J789" s="146">
        <f>IF(F789="",0,VLOOKUP(F789,'Bảng tổng hợp'!$P$11:$Q$397,2,0))</f>
        <v>0</v>
      </c>
      <c r="K789" s="147">
        <f t="shared" si="2"/>
        <v>0</v>
      </c>
      <c r="L789" s="148" t="str">
        <f>IF($F789="","",VLOOKUP($F789,'Bảng tổng hợp'!$C$11:$M$20000,10,0))</f>
        <v/>
      </c>
      <c r="M789" s="149" t="str">
        <f>IF($F789="","",VLOOKUP($F789,'Bảng tổng hợp'!$C$11:$M$20000,11,0))</f>
        <v/>
      </c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</row>
    <row r="790" ht="15.75" customHeight="1">
      <c r="A790" s="15"/>
      <c r="B790" s="15"/>
      <c r="C790" s="16"/>
      <c r="D790" s="15"/>
      <c r="E790" s="15"/>
      <c r="F790" s="15"/>
      <c r="G790" s="143" t="str">
        <f>IF($F790="","",VLOOKUP($F790,'Bảng tổng hợp'!$C$11:$Q$20000,2,0))</f>
        <v/>
      </c>
      <c r="H790" s="144" t="str">
        <f>IF($F790="","",VLOOKUP($F790,'Bảng tổng hợp'!$C$11:$Q$20000,3,0))</f>
        <v/>
      </c>
      <c r="I790" s="19"/>
      <c r="J790" s="146">
        <f>IF(F790="",0,VLOOKUP(F790,'Bảng tổng hợp'!$P$11:$Q$397,2,0))</f>
        <v>0</v>
      </c>
      <c r="K790" s="147">
        <f t="shared" si="2"/>
        <v>0</v>
      </c>
      <c r="L790" s="148" t="str">
        <f>IF($F790="","",VLOOKUP($F790,'Bảng tổng hợp'!$C$11:$M$20000,10,0))</f>
        <v/>
      </c>
      <c r="M790" s="149" t="str">
        <f>IF($F790="","",VLOOKUP($F790,'Bảng tổng hợp'!$C$11:$M$20000,11,0))</f>
        <v/>
      </c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</row>
    <row r="791" ht="15.75" customHeight="1">
      <c r="A791" s="15"/>
      <c r="B791" s="15"/>
      <c r="C791" s="16"/>
      <c r="D791" s="15"/>
      <c r="E791" s="15"/>
      <c r="F791" s="15"/>
      <c r="G791" s="143" t="str">
        <f>IF($F791="","",VLOOKUP($F791,'Bảng tổng hợp'!$C$11:$Q$20000,2,0))</f>
        <v/>
      </c>
      <c r="H791" s="144" t="str">
        <f>IF($F791="","",VLOOKUP($F791,'Bảng tổng hợp'!$C$11:$Q$20000,3,0))</f>
        <v/>
      </c>
      <c r="I791" s="19"/>
      <c r="J791" s="146">
        <f>IF(F791="",0,VLOOKUP(F791,'Bảng tổng hợp'!$P$11:$Q$397,2,0))</f>
        <v>0</v>
      </c>
      <c r="K791" s="147">
        <f t="shared" si="2"/>
        <v>0</v>
      </c>
      <c r="L791" s="148" t="str">
        <f>IF($F791="","",VLOOKUP($F791,'Bảng tổng hợp'!$C$11:$M$20000,10,0))</f>
        <v/>
      </c>
      <c r="M791" s="149" t="str">
        <f>IF($F791="","",VLOOKUP($F791,'Bảng tổng hợp'!$C$11:$M$20000,11,0))</f>
        <v/>
      </c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</row>
    <row r="792" ht="15.75" customHeight="1">
      <c r="A792" s="15"/>
      <c r="B792" s="15"/>
      <c r="C792" s="16"/>
      <c r="D792" s="15"/>
      <c r="E792" s="15"/>
      <c r="F792" s="15"/>
      <c r="G792" s="143" t="str">
        <f>IF($F792="","",VLOOKUP($F792,'Bảng tổng hợp'!$C$11:$Q$20000,2,0))</f>
        <v/>
      </c>
      <c r="H792" s="144" t="str">
        <f>IF($F792="","",VLOOKUP($F792,'Bảng tổng hợp'!$C$11:$Q$20000,3,0))</f>
        <v/>
      </c>
      <c r="I792" s="19"/>
      <c r="J792" s="146">
        <f>IF(F792="",0,VLOOKUP(F792,'Bảng tổng hợp'!$P$11:$Q$397,2,0))</f>
        <v>0</v>
      </c>
      <c r="K792" s="147">
        <f t="shared" si="2"/>
        <v>0</v>
      </c>
      <c r="L792" s="148" t="str">
        <f>IF($F792="","",VLOOKUP($F792,'Bảng tổng hợp'!$C$11:$M$20000,10,0))</f>
        <v/>
      </c>
      <c r="M792" s="149" t="str">
        <f>IF($F792="","",VLOOKUP($F792,'Bảng tổng hợp'!$C$11:$M$20000,11,0))</f>
        <v/>
      </c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</row>
    <row r="793" ht="15.75" customHeight="1">
      <c r="A793" s="15"/>
      <c r="B793" s="15"/>
      <c r="C793" s="16"/>
      <c r="D793" s="15"/>
      <c r="E793" s="15"/>
      <c r="F793" s="15"/>
      <c r="G793" s="143" t="str">
        <f>IF($F793="","",VLOOKUP($F793,'Bảng tổng hợp'!$C$11:$Q$20000,2,0))</f>
        <v/>
      </c>
      <c r="H793" s="144" t="str">
        <f>IF($F793="","",VLOOKUP($F793,'Bảng tổng hợp'!$C$11:$Q$20000,3,0))</f>
        <v/>
      </c>
      <c r="I793" s="19"/>
      <c r="J793" s="146">
        <f>IF(F793="",0,VLOOKUP(F793,'Bảng tổng hợp'!$P$11:$Q$397,2,0))</f>
        <v>0</v>
      </c>
      <c r="K793" s="147">
        <f t="shared" si="2"/>
        <v>0</v>
      </c>
      <c r="L793" s="148" t="str">
        <f>IF($F793="","",VLOOKUP($F793,'Bảng tổng hợp'!$C$11:$M$20000,10,0))</f>
        <v/>
      </c>
      <c r="M793" s="149" t="str">
        <f>IF($F793="","",VLOOKUP($F793,'Bảng tổng hợp'!$C$11:$M$20000,11,0))</f>
        <v/>
      </c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</row>
    <row r="794" ht="15.75" customHeight="1">
      <c r="A794" s="15"/>
      <c r="B794" s="15"/>
      <c r="C794" s="16"/>
      <c r="D794" s="15"/>
      <c r="E794" s="15"/>
      <c r="F794" s="15"/>
      <c r="G794" s="143" t="str">
        <f>IF($F794="","",VLOOKUP($F794,'Bảng tổng hợp'!$C$11:$Q$20000,2,0))</f>
        <v/>
      </c>
      <c r="H794" s="144" t="str">
        <f>IF($F794="","",VLOOKUP($F794,'Bảng tổng hợp'!$C$11:$Q$20000,3,0))</f>
        <v/>
      </c>
      <c r="I794" s="19"/>
      <c r="J794" s="146">
        <f>IF(F794="",0,VLOOKUP(F794,'Bảng tổng hợp'!$P$11:$Q$397,2,0))</f>
        <v>0</v>
      </c>
      <c r="K794" s="147">
        <f t="shared" si="2"/>
        <v>0</v>
      </c>
      <c r="L794" s="148" t="str">
        <f>IF($F794="","",VLOOKUP($F794,'Bảng tổng hợp'!$C$11:$M$20000,10,0))</f>
        <v/>
      </c>
      <c r="M794" s="149" t="str">
        <f>IF($F794="","",VLOOKUP($F794,'Bảng tổng hợp'!$C$11:$M$20000,11,0))</f>
        <v/>
      </c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</row>
    <row r="795" ht="15.75" customHeight="1">
      <c r="A795" s="15"/>
      <c r="B795" s="15"/>
      <c r="C795" s="16"/>
      <c r="D795" s="15"/>
      <c r="E795" s="15"/>
      <c r="F795" s="15"/>
      <c r="G795" s="143" t="str">
        <f>IF($F795="","",VLOOKUP($F795,'Bảng tổng hợp'!$C$11:$Q$20000,2,0))</f>
        <v/>
      </c>
      <c r="H795" s="144" t="str">
        <f>IF($F795="","",VLOOKUP($F795,'Bảng tổng hợp'!$C$11:$Q$20000,3,0))</f>
        <v/>
      </c>
      <c r="I795" s="19"/>
      <c r="J795" s="146">
        <f>IF(F795="",0,VLOOKUP(F795,'Bảng tổng hợp'!$P$11:$Q$397,2,0))</f>
        <v>0</v>
      </c>
      <c r="K795" s="147">
        <f t="shared" si="2"/>
        <v>0</v>
      </c>
      <c r="L795" s="148" t="str">
        <f>IF($F795="","",VLOOKUP($F795,'Bảng tổng hợp'!$C$11:$M$20000,10,0))</f>
        <v/>
      </c>
      <c r="M795" s="149" t="str">
        <f>IF($F795="","",VLOOKUP($F795,'Bảng tổng hợp'!$C$11:$M$20000,11,0))</f>
        <v/>
      </c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</row>
    <row r="796" ht="15.75" customHeight="1">
      <c r="A796" s="15"/>
      <c r="B796" s="15"/>
      <c r="C796" s="16"/>
      <c r="D796" s="15"/>
      <c r="E796" s="15"/>
      <c r="F796" s="15"/>
      <c r="G796" s="143" t="str">
        <f>IF($F796="","",VLOOKUP($F796,'Bảng tổng hợp'!$C$11:$Q$20000,2,0))</f>
        <v/>
      </c>
      <c r="H796" s="144" t="str">
        <f>IF($F796="","",VLOOKUP($F796,'Bảng tổng hợp'!$C$11:$Q$20000,3,0))</f>
        <v/>
      </c>
      <c r="I796" s="19"/>
      <c r="J796" s="146">
        <f>IF(F796="",0,VLOOKUP(F796,'Bảng tổng hợp'!$P$11:$Q$397,2,0))</f>
        <v>0</v>
      </c>
      <c r="K796" s="147">
        <f t="shared" si="2"/>
        <v>0</v>
      </c>
      <c r="L796" s="148" t="str">
        <f>IF($F796="","",VLOOKUP($F796,'Bảng tổng hợp'!$C$11:$M$20000,10,0))</f>
        <v/>
      </c>
      <c r="M796" s="149" t="str">
        <f>IF($F796="","",VLOOKUP($F796,'Bảng tổng hợp'!$C$11:$M$20000,11,0))</f>
        <v/>
      </c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</row>
    <row r="797" ht="15.75" customHeight="1">
      <c r="A797" s="15"/>
      <c r="B797" s="15"/>
      <c r="C797" s="16"/>
      <c r="D797" s="15"/>
      <c r="E797" s="15"/>
      <c r="F797" s="15"/>
      <c r="G797" s="143" t="str">
        <f>IF($F797="","",VLOOKUP($F797,'Bảng tổng hợp'!$C$11:$Q$20000,2,0))</f>
        <v/>
      </c>
      <c r="H797" s="144" t="str">
        <f>IF($F797="","",VLOOKUP($F797,'Bảng tổng hợp'!$C$11:$Q$20000,3,0))</f>
        <v/>
      </c>
      <c r="I797" s="19"/>
      <c r="J797" s="146">
        <f>IF(F797="",0,VLOOKUP(F797,'Bảng tổng hợp'!$P$11:$Q$397,2,0))</f>
        <v>0</v>
      </c>
      <c r="K797" s="147">
        <f t="shared" si="2"/>
        <v>0</v>
      </c>
      <c r="L797" s="148" t="str">
        <f>IF($F797="","",VLOOKUP($F797,'Bảng tổng hợp'!$C$11:$M$20000,10,0))</f>
        <v/>
      </c>
      <c r="M797" s="149" t="str">
        <f>IF($F797="","",VLOOKUP($F797,'Bảng tổng hợp'!$C$11:$M$20000,11,0))</f>
        <v/>
      </c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</row>
    <row r="798" ht="15.75" customHeight="1">
      <c r="A798" s="15"/>
      <c r="B798" s="15"/>
      <c r="C798" s="16"/>
      <c r="D798" s="15"/>
      <c r="E798" s="15"/>
      <c r="F798" s="15"/>
      <c r="G798" s="143" t="str">
        <f>IF($F798="","",VLOOKUP($F798,'Bảng tổng hợp'!$C$11:$Q$20000,2,0))</f>
        <v/>
      </c>
      <c r="H798" s="144" t="str">
        <f>IF($F798="","",VLOOKUP($F798,'Bảng tổng hợp'!$C$11:$Q$20000,3,0))</f>
        <v/>
      </c>
      <c r="I798" s="19"/>
      <c r="J798" s="146">
        <f>IF(F798="",0,VLOOKUP(F798,'Bảng tổng hợp'!$P$11:$Q$397,2,0))</f>
        <v>0</v>
      </c>
      <c r="K798" s="147">
        <f t="shared" si="2"/>
        <v>0</v>
      </c>
      <c r="L798" s="148" t="str">
        <f>IF($F798="","",VLOOKUP($F798,'Bảng tổng hợp'!$C$11:$M$20000,10,0))</f>
        <v/>
      </c>
      <c r="M798" s="149" t="str">
        <f>IF($F798="","",VLOOKUP($F798,'Bảng tổng hợp'!$C$11:$M$20000,11,0))</f>
        <v/>
      </c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</row>
    <row r="799" ht="15.75" customHeight="1">
      <c r="A799" s="15"/>
      <c r="B799" s="15"/>
      <c r="C799" s="16"/>
      <c r="D799" s="15"/>
      <c r="E799" s="15"/>
      <c r="F799" s="15"/>
      <c r="G799" s="143" t="str">
        <f>IF($F799="","",VLOOKUP($F799,'Bảng tổng hợp'!$C$11:$Q$20000,2,0))</f>
        <v/>
      </c>
      <c r="H799" s="144" t="str">
        <f>IF($F799="","",VLOOKUP($F799,'Bảng tổng hợp'!$C$11:$Q$20000,3,0))</f>
        <v/>
      </c>
      <c r="I799" s="19"/>
      <c r="J799" s="146">
        <f>IF(F799="",0,VLOOKUP(F799,'Bảng tổng hợp'!$P$11:$Q$397,2,0))</f>
        <v>0</v>
      </c>
      <c r="K799" s="147">
        <f t="shared" si="2"/>
        <v>0</v>
      </c>
      <c r="L799" s="148" t="str">
        <f>IF($F799="","",VLOOKUP($F799,'Bảng tổng hợp'!$C$11:$M$20000,10,0))</f>
        <v/>
      </c>
      <c r="M799" s="149" t="str">
        <f>IF($F799="","",VLOOKUP($F799,'Bảng tổng hợp'!$C$11:$M$20000,11,0))</f>
        <v/>
      </c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</row>
    <row r="800" ht="15.75" customHeight="1">
      <c r="A800" s="15"/>
      <c r="B800" s="15"/>
      <c r="C800" s="16"/>
      <c r="D800" s="15"/>
      <c r="E800" s="15"/>
      <c r="F800" s="15"/>
      <c r="G800" s="143" t="str">
        <f>IF($F800="","",VLOOKUP($F800,'Bảng tổng hợp'!$C$11:$Q$20000,2,0))</f>
        <v/>
      </c>
      <c r="H800" s="144" t="str">
        <f>IF($F800="","",VLOOKUP($F800,'Bảng tổng hợp'!$C$11:$Q$20000,3,0))</f>
        <v/>
      </c>
      <c r="I800" s="19"/>
      <c r="J800" s="146">
        <f>IF(F800="",0,VLOOKUP(F800,'Bảng tổng hợp'!$P$11:$Q$397,2,0))</f>
        <v>0</v>
      </c>
      <c r="K800" s="147">
        <f t="shared" si="2"/>
        <v>0</v>
      </c>
      <c r="L800" s="148" t="str">
        <f>IF($F800="","",VLOOKUP($F800,'Bảng tổng hợp'!$C$11:$M$20000,10,0))</f>
        <v/>
      </c>
      <c r="M800" s="149" t="str">
        <f>IF($F800="","",VLOOKUP($F800,'Bảng tổng hợp'!$C$11:$M$20000,11,0))</f>
        <v/>
      </c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</row>
    <row r="801" ht="15.75" customHeight="1">
      <c r="A801" s="15"/>
      <c r="B801" s="15"/>
      <c r="C801" s="16"/>
      <c r="D801" s="15"/>
      <c r="E801" s="15"/>
      <c r="F801" s="15"/>
      <c r="G801" s="143" t="str">
        <f>IF($F801="","",VLOOKUP($F801,'Bảng tổng hợp'!$C$11:$Q$20000,2,0))</f>
        <v/>
      </c>
      <c r="H801" s="144" t="str">
        <f>IF($F801="","",VLOOKUP($F801,'Bảng tổng hợp'!$C$11:$Q$20000,3,0))</f>
        <v/>
      </c>
      <c r="I801" s="19"/>
      <c r="J801" s="146">
        <f>IF(F801="",0,VLOOKUP(F801,'Bảng tổng hợp'!$P$11:$Q$397,2,0))</f>
        <v>0</v>
      </c>
      <c r="K801" s="147">
        <f t="shared" si="2"/>
        <v>0</v>
      </c>
      <c r="L801" s="148" t="str">
        <f>IF($F801="","",VLOOKUP($F801,'Bảng tổng hợp'!$C$11:$M$20000,10,0))</f>
        <v/>
      </c>
      <c r="M801" s="149" t="str">
        <f>IF($F801="","",VLOOKUP($F801,'Bảng tổng hợp'!$C$11:$M$20000,11,0))</f>
        <v/>
      </c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</row>
    <row r="802" ht="15.75" customHeight="1">
      <c r="A802" s="15"/>
      <c r="B802" s="15"/>
      <c r="C802" s="16"/>
      <c r="D802" s="15"/>
      <c r="E802" s="15"/>
      <c r="F802" s="15"/>
      <c r="G802" s="143" t="str">
        <f>IF($F802="","",VLOOKUP($F802,'Bảng tổng hợp'!$C$11:$Q$20000,2,0))</f>
        <v/>
      </c>
      <c r="H802" s="144" t="str">
        <f>IF($F802="","",VLOOKUP($F802,'Bảng tổng hợp'!$C$11:$Q$20000,3,0))</f>
        <v/>
      </c>
      <c r="I802" s="19"/>
      <c r="J802" s="146">
        <f>IF(F802="",0,VLOOKUP(F802,'Bảng tổng hợp'!$P$11:$Q$397,2,0))</f>
        <v>0</v>
      </c>
      <c r="K802" s="147">
        <f t="shared" si="2"/>
        <v>0</v>
      </c>
      <c r="L802" s="148" t="str">
        <f>IF($F802="","",VLOOKUP($F802,'Bảng tổng hợp'!$C$11:$M$20000,10,0))</f>
        <v/>
      </c>
      <c r="M802" s="149" t="str">
        <f>IF($F802="","",VLOOKUP($F802,'Bảng tổng hợp'!$C$11:$M$20000,11,0))</f>
        <v/>
      </c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</row>
    <row r="803" ht="15.75" customHeight="1">
      <c r="A803" s="15"/>
      <c r="B803" s="15"/>
      <c r="C803" s="16"/>
      <c r="D803" s="15"/>
      <c r="E803" s="15"/>
      <c r="F803" s="15"/>
      <c r="G803" s="143" t="str">
        <f>IF($F803="","",VLOOKUP($F803,'Bảng tổng hợp'!$C$11:$Q$20000,2,0))</f>
        <v/>
      </c>
      <c r="H803" s="144" t="str">
        <f>IF($F803="","",VLOOKUP($F803,'Bảng tổng hợp'!$C$11:$Q$20000,3,0))</f>
        <v/>
      </c>
      <c r="I803" s="19"/>
      <c r="J803" s="146">
        <f>IF(F803="",0,VLOOKUP(F803,'Bảng tổng hợp'!$P$11:$Q$397,2,0))</f>
        <v>0</v>
      </c>
      <c r="K803" s="147">
        <f t="shared" si="2"/>
        <v>0</v>
      </c>
      <c r="L803" s="148" t="str">
        <f>IF($F803="","",VLOOKUP($F803,'Bảng tổng hợp'!$C$11:$M$20000,10,0))</f>
        <v/>
      </c>
      <c r="M803" s="149" t="str">
        <f>IF($F803="","",VLOOKUP($F803,'Bảng tổng hợp'!$C$11:$M$20000,11,0))</f>
        <v/>
      </c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</row>
    <row r="804" ht="15.75" customHeight="1">
      <c r="A804" s="15"/>
      <c r="B804" s="15"/>
      <c r="C804" s="16"/>
      <c r="D804" s="15"/>
      <c r="E804" s="15"/>
      <c r="F804" s="15"/>
      <c r="G804" s="143" t="str">
        <f>IF($F804="","",VLOOKUP($F804,'Bảng tổng hợp'!$C$11:$Q$20000,2,0))</f>
        <v/>
      </c>
      <c r="H804" s="144" t="str">
        <f>IF($F804="","",VLOOKUP($F804,'Bảng tổng hợp'!$C$11:$Q$20000,3,0))</f>
        <v/>
      </c>
      <c r="I804" s="19"/>
      <c r="J804" s="146">
        <f>IF(F804="",0,VLOOKUP(F804,'Bảng tổng hợp'!$P$11:$Q$397,2,0))</f>
        <v>0</v>
      </c>
      <c r="K804" s="147">
        <f t="shared" si="2"/>
        <v>0</v>
      </c>
      <c r="L804" s="148" t="str">
        <f>IF($F804="","",VLOOKUP($F804,'Bảng tổng hợp'!$C$11:$M$20000,10,0))</f>
        <v/>
      </c>
      <c r="M804" s="149" t="str">
        <f>IF($F804="","",VLOOKUP($F804,'Bảng tổng hợp'!$C$11:$M$20000,11,0))</f>
        <v/>
      </c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</row>
    <row r="805" ht="15.75" customHeight="1">
      <c r="A805" s="15"/>
      <c r="B805" s="15"/>
      <c r="C805" s="16"/>
      <c r="D805" s="15"/>
      <c r="E805" s="15"/>
      <c r="F805" s="15"/>
      <c r="G805" s="143" t="str">
        <f>IF($F805="","",VLOOKUP($F805,'Bảng tổng hợp'!$C$11:$Q$20000,2,0))</f>
        <v/>
      </c>
      <c r="H805" s="144" t="str">
        <f>IF($F805="","",VLOOKUP($F805,'Bảng tổng hợp'!$C$11:$Q$20000,3,0))</f>
        <v/>
      </c>
      <c r="I805" s="19"/>
      <c r="J805" s="146">
        <f>IF(F805="",0,VLOOKUP(F805,'Bảng tổng hợp'!$P$11:$Q$397,2,0))</f>
        <v>0</v>
      </c>
      <c r="K805" s="147">
        <f t="shared" si="2"/>
        <v>0</v>
      </c>
      <c r="L805" s="148" t="str">
        <f>IF($F805="","",VLOOKUP($F805,'Bảng tổng hợp'!$C$11:$M$20000,10,0))</f>
        <v/>
      </c>
      <c r="M805" s="149" t="str">
        <f>IF($F805="","",VLOOKUP($F805,'Bảng tổng hợp'!$C$11:$M$20000,11,0))</f>
        <v/>
      </c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</row>
    <row r="806" ht="15.75" customHeight="1">
      <c r="A806" s="15"/>
      <c r="B806" s="15"/>
      <c r="C806" s="16"/>
      <c r="D806" s="15"/>
      <c r="E806" s="15"/>
      <c r="F806" s="15"/>
      <c r="G806" s="143" t="str">
        <f>IF($F806="","",VLOOKUP($F806,'Bảng tổng hợp'!$C$11:$Q$20000,2,0))</f>
        <v/>
      </c>
      <c r="H806" s="144" t="str">
        <f>IF($F806="","",VLOOKUP($F806,'Bảng tổng hợp'!$C$11:$Q$20000,3,0))</f>
        <v/>
      </c>
      <c r="I806" s="19"/>
      <c r="J806" s="146">
        <f>IF(F806="",0,VLOOKUP(F806,'Bảng tổng hợp'!$P$11:$Q$397,2,0))</f>
        <v>0</v>
      </c>
      <c r="K806" s="147">
        <f t="shared" si="2"/>
        <v>0</v>
      </c>
      <c r="L806" s="148" t="str">
        <f>IF($F806="","",VLOOKUP($F806,'Bảng tổng hợp'!$C$11:$M$20000,10,0))</f>
        <v/>
      </c>
      <c r="M806" s="149" t="str">
        <f>IF($F806="","",VLOOKUP($F806,'Bảng tổng hợp'!$C$11:$M$20000,11,0))</f>
        <v/>
      </c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</row>
    <row r="807" ht="15.75" customHeight="1">
      <c r="A807" s="15"/>
      <c r="B807" s="15"/>
      <c r="C807" s="16"/>
      <c r="D807" s="15"/>
      <c r="E807" s="15"/>
      <c r="F807" s="15"/>
      <c r="G807" s="143" t="str">
        <f>IF($F807="","",VLOOKUP($F807,'Bảng tổng hợp'!$C$11:$Q$20000,2,0))</f>
        <v/>
      </c>
      <c r="H807" s="144" t="str">
        <f>IF($F807="","",VLOOKUP($F807,'Bảng tổng hợp'!$C$11:$Q$20000,3,0))</f>
        <v/>
      </c>
      <c r="I807" s="19"/>
      <c r="J807" s="146">
        <f>IF(F807="",0,VLOOKUP(F807,'Bảng tổng hợp'!$P$11:$Q$397,2,0))</f>
        <v>0</v>
      </c>
      <c r="K807" s="147">
        <f t="shared" si="2"/>
        <v>0</v>
      </c>
      <c r="L807" s="148" t="str">
        <f>IF($F807="","",VLOOKUP($F807,'Bảng tổng hợp'!$C$11:$M$20000,10,0))</f>
        <v/>
      </c>
      <c r="M807" s="149" t="str">
        <f>IF($F807="","",VLOOKUP($F807,'Bảng tổng hợp'!$C$11:$M$20000,11,0))</f>
        <v/>
      </c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</row>
    <row r="808" ht="15.75" customHeight="1">
      <c r="A808" s="15"/>
      <c r="B808" s="15"/>
      <c r="C808" s="16"/>
      <c r="D808" s="15"/>
      <c r="E808" s="15"/>
      <c r="F808" s="15"/>
      <c r="G808" s="143" t="str">
        <f>IF($F808="","",VLOOKUP($F808,'Bảng tổng hợp'!$C$11:$Q$20000,2,0))</f>
        <v/>
      </c>
      <c r="H808" s="144" t="str">
        <f>IF($F808="","",VLOOKUP($F808,'Bảng tổng hợp'!$C$11:$Q$20000,3,0))</f>
        <v/>
      </c>
      <c r="I808" s="19"/>
      <c r="J808" s="146">
        <f>IF(F808="",0,VLOOKUP(F808,'Bảng tổng hợp'!$P$11:$Q$397,2,0))</f>
        <v>0</v>
      </c>
      <c r="K808" s="147">
        <f t="shared" si="2"/>
        <v>0</v>
      </c>
      <c r="L808" s="148" t="str">
        <f>IF($F808="","",VLOOKUP($F808,'Bảng tổng hợp'!$C$11:$M$20000,10,0))</f>
        <v/>
      </c>
      <c r="M808" s="149" t="str">
        <f>IF($F808="","",VLOOKUP($F808,'Bảng tổng hợp'!$C$11:$M$20000,11,0))</f>
        <v/>
      </c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</row>
    <row r="809" ht="15.75" customHeight="1">
      <c r="A809" s="15"/>
      <c r="B809" s="15"/>
      <c r="C809" s="16"/>
      <c r="D809" s="15"/>
      <c r="E809" s="15"/>
      <c r="F809" s="15"/>
      <c r="G809" s="143" t="str">
        <f>IF($F809="","",VLOOKUP($F809,'Bảng tổng hợp'!$C$11:$Q$20000,2,0))</f>
        <v/>
      </c>
      <c r="H809" s="144" t="str">
        <f>IF($F809="","",VLOOKUP($F809,'Bảng tổng hợp'!$C$11:$Q$20000,3,0))</f>
        <v/>
      </c>
      <c r="I809" s="19"/>
      <c r="J809" s="146">
        <f>IF(F809="",0,VLOOKUP(F809,'Bảng tổng hợp'!$P$11:$Q$397,2,0))</f>
        <v>0</v>
      </c>
      <c r="K809" s="147">
        <f t="shared" si="2"/>
        <v>0</v>
      </c>
      <c r="L809" s="148" t="str">
        <f>IF($F809="","",VLOOKUP($F809,'Bảng tổng hợp'!$C$11:$M$20000,10,0))</f>
        <v/>
      </c>
      <c r="M809" s="149" t="str">
        <f>IF($F809="","",VLOOKUP($F809,'Bảng tổng hợp'!$C$11:$M$20000,11,0))</f>
        <v/>
      </c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</row>
    <row r="810" ht="15.75" customHeight="1">
      <c r="A810" s="15"/>
      <c r="B810" s="15"/>
      <c r="C810" s="16"/>
      <c r="D810" s="15"/>
      <c r="E810" s="15"/>
      <c r="F810" s="15"/>
      <c r="G810" s="143" t="str">
        <f>IF($F810="","",VLOOKUP($F810,'Bảng tổng hợp'!$C$11:$Q$20000,2,0))</f>
        <v/>
      </c>
      <c r="H810" s="144" t="str">
        <f>IF($F810="","",VLOOKUP($F810,'Bảng tổng hợp'!$C$11:$Q$20000,3,0))</f>
        <v/>
      </c>
      <c r="I810" s="19"/>
      <c r="J810" s="146">
        <f>IF(F810="",0,VLOOKUP(F810,'Bảng tổng hợp'!$P$11:$Q$397,2,0))</f>
        <v>0</v>
      </c>
      <c r="K810" s="147">
        <f t="shared" si="2"/>
        <v>0</v>
      </c>
      <c r="L810" s="148" t="str">
        <f>IF($F810="","",VLOOKUP($F810,'Bảng tổng hợp'!$C$11:$M$20000,10,0))</f>
        <v/>
      </c>
      <c r="M810" s="149" t="str">
        <f>IF($F810="","",VLOOKUP($F810,'Bảng tổng hợp'!$C$11:$M$20000,11,0))</f>
        <v/>
      </c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</row>
    <row r="811" ht="15.75" customHeight="1">
      <c r="A811" s="15"/>
      <c r="B811" s="15"/>
      <c r="C811" s="16"/>
      <c r="D811" s="15"/>
      <c r="E811" s="15"/>
      <c r="F811" s="15"/>
      <c r="G811" s="143" t="str">
        <f>IF($F811="","",VLOOKUP($F811,'Bảng tổng hợp'!$C$11:$Q$20000,2,0))</f>
        <v/>
      </c>
      <c r="H811" s="144" t="str">
        <f>IF($F811="","",VLOOKUP($F811,'Bảng tổng hợp'!$C$11:$Q$20000,3,0))</f>
        <v/>
      </c>
      <c r="I811" s="19"/>
      <c r="J811" s="146">
        <f>IF(F811="",0,VLOOKUP(F811,'Bảng tổng hợp'!$P$11:$Q$397,2,0))</f>
        <v>0</v>
      </c>
      <c r="K811" s="147">
        <f t="shared" si="2"/>
        <v>0</v>
      </c>
      <c r="L811" s="148" t="str">
        <f>IF($F811="","",VLOOKUP($F811,'Bảng tổng hợp'!$C$11:$M$20000,10,0))</f>
        <v/>
      </c>
      <c r="M811" s="149" t="str">
        <f>IF($F811="","",VLOOKUP($F811,'Bảng tổng hợp'!$C$11:$M$20000,11,0))</f>
        <v/>
      </c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</row>
    <row r="812" ht="15.75" customHeight="1">
      <c r="A812" s="15"/>
      <c r="B812" s="15"/>
      <c r="C812" s="16"/>
      <c r="D812" s="15"/>
      <c r="E812" s="15"/>
      <c r="F812" s="15"/>
      <c r="G812" s="143" t="str">
        <f>IF($F812="","",VLOOKUP($F812,'Bảng tổng hợp'!$C$11:$Q$20000,2,0))</f>
        <v/>
      </c>
      <c r="H812" s="144" t="str">
        <f>IF($F812="","",VLOOKUP($F812,'Bảng tổng hợp'!$C$11:$Q$20000,3,0))</f>
        <v/>
      </c>
      <c r="I812" s="19"/>
      <c r="J812" s="146">
        <f>IF(F812="",0,VLOOKUP(F812,'Bảng tổng hợp'!$P$11:$Q$397,2,0))</f>
        <v>0</v>
      </c>
      <c r="K812" s="147">
        <f t="shared" si="2"/>
        <v>0</v>
      </c>
      <c r="L812" s="148" t="str">
        <f>IF($F812="","",VLOOKUP($F812,'Bảng tổng hợp'!$C$11:$M$20000,10,0))</f>
        <v/>
      </c>
      <c r="M812" s="149" t="str">
        <f>IF($F812="","",VLOOKUP($F812,'Bảng tổng hợp'!$C$11:$M$20000,11,0))</f>
        <v/>
      </c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</row>
    <row r="813" ht="15.75" customHeight="1">
      <c r="A813" s="15"/>
      <c r="B813" s="15"/>
      <c r="C813" s="16"/>
      <c r="D813" s="15"/>
      <c r="E813" s="15"/>
      <c r="F813" s="15"/>
      <c r="G813" s="143" t="str">
        <f>IF($F813="","",VLOOKUP($F813,'Bảng tổng hợp'!$C$11:$Q$20000,2,0))</f>
        <v/>
      </c>
      <c r="H813" s="144" t="str">
        <f>IF($F813="","",VLOOKUP($F813,'Bảng tổng hợp'!$C$11:$Q$20000,3,0))</f>
        <v/>
      </c>
      <c r="I813" s="19"/>
      <c r="J813" s="146">
        <f>IF(F813="",0,VLOOKUP(F813,'Bảng tổng hợp'!$P$11:$Q$397,2,0))</f>
        <v>0</v>
      </c>
      <c r="K813" s="147">
        <f t="shared" si="2"/>
        <v>0</v>
      </c>
      <c r="L813" s="148" t="str">
        <f>IF($F813="","",VLOOKUP($F813,'Bảng tổng hợp'!$C$11:$M$20000,10,0))</f>
        <v/>
      </c>
      <c r="M813" s="149" t="str">
        <f>IF($F813="","",VLOOKUP($F813,'Bảng tổng hợp'!$C$11:$M$20000,11,0))</f>
        <v/>
      </c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</row>
    <row r="814" ht="15.75" customHeight="1">
      <c r="A814" s="15"/>
      <c r="B814" s="15"/>
      <c r="C814" s="16"/>
      <c r="D814" s="15"/>
      <c r="E814" s="15"/>
      <c r="F814" s="15"/>
      <c r="G814" s="143" t="str">
        <f>IF($F814="","",VLOOKUP($F814,'Bảng tổng hợp'!$C$11:$Q$20000,2,0))</f>
        <v/>
      </c>
      <c r="H814" s="144" t="str">
        <f>IF($F814="","",VLOOKUP($F814,'Bảng tổng hợp'!$C$11:$Q$20000,3,0))</f>
        <v/>
      </c>
      <c r="I814" s="19"/>
      <c r="J814" s="146">
        <f>IF(F814="",0,VLOOKUP(F814,'Bảng tổng hợp'!$P$11:$Q$397,2,0))</f>
        <v>0</v>
      </c>
      <c r="K814" s="147">
        <f t="shared" si="2"/>
        <v>0</v>
      </c>
      <c r="L814" s="148" t="str">
        <f>IF($F814="","",VLOOKUP($F814,'Bảng tổng hợp'!$C$11:$M$20000,10,0))</f>
        <v/>
      </c>
      <c r="M814" s="149" t="str">
        <f>IF($F814="","",VLOOKUP($F814,'Bảng tổng hợp'!$C$11:$M$20000,11,0))</f>
        <v/>
      </c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</row>
    <row r="815" ht="15.75" customHeight="1">
      <c r="A815" s="15"/>
      <c r="B815" s="15"/>
      <c r="C815" s="16"/>
      <c r="D815" s="15"/>
      <c r="E815" s="15"/>
      <c r="F815" s="15"/>
      <c r="G815" s="143" t="str">
        <f>IF($F815="","",VLOOKUP($F815,'Bảng tổng hợp'!$C$11:$Q$20000,2,0))</f>
        <v/>
      </c>
      <c r="H815" s="144" t="str">
        <f>IF($F815="","",VLOOKUP($F815,'Bảng tổng hợp'!$C$11:$Q$20000,3,0))</f>
        <v/>
      </c>
      <c r="I815" s="19"/>
      <c r="J815" s="146">
        <f>IF(F815="",0,VLOOKUP(F815,'Bảng tổng hợp'!$P$11:$Q$397,2,0))</f>
        <v>0</v>
      </c>
      <c r="K815" s="147">
        <f t="shared" si="2"/>
        <v>0</v>
      </c>
      <c r="L815" s="148" t="str">
        <f>IF($F815="","",VLOOKUP($F815,'Bảng tổng hợp'!$C$11:$M$20000,10,0))</f>
        <v/>
      </c>
      <c r="M815" s="149" t="str">
        <f>IF($F815="","",VLOOKUP($F815,'Bảng tổng hợp'!$C$11:$M$20000,11,0))</f>
        <v/>
      </c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</row>
    <row r="816" ht="15.75" customHeight="1">
      <c r="A816" s="15"/>
      <c r="B816" s="15"/>
      <c r="C816" s="16"/>
      <c r="D816" s="15"/>
      <c r="E816" s="15"/>
      <c r="F816" s="15"/>
      <c r="G816" s="143" t="str">
        <f>IF($F816="","",VLOOKUP($F816,'Bảng tổng hợp'!$C$11:$Q$20000,2,0))</f>
        <v/>
      </c>
      <c r="H816" s="144" t="str">
        <f>IF($F816="","",VLOOKUP($F816,'Bảng tổng hợp'!$C$11:$Q$20000,3,0))</f>
        <v/>
      </c>
      <c r="I816" s="19"/>
      <c r="J816" s="146">
        <f>IF(F816="",0,VLOOKUP(F816,'Bảng tổng hợp'!$P$11:$Q$397,2,0))</f>
        <v>0</v>
      </c>
      <c r="K816" s="147">
        <f t="shared" si="2"/>
        <v>0</v>
      </c>
      <c r="L816" s="148" t="str">
        <f>IF($F816="","",VLOOKUP($F816,'Bảng tổng hợp'!$C$11:$M$20000,10,0))</f>
        <v/>
      </c>
      <c r="M816" s="149" t="str">
        <f>IF($F816="","",VLOOKUP($F816,'Bảng tổng hợp'!$C$11:$M$20000,11,0))</f>
        <v/>
      </c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</row>
    <row r="817" ht="15.75" customHeight="1">
      <c r="A817" s="15"/>
      <c r="B817" s="15"/>
      <c r="C817" s="16"/>
      <c r="D817" s="15"/>
      <c r="E817" s="15"/>
      <c r="F817" s="15"/>
      <c r="G817" s="143" t="str">
        <f>IF($F817="","",VLOOKUP($F817,'Bảng tổng hợp'!$C$11:$Q$20000,2,0))</f>
        <v/>
      </c>
      <c r="H817" s="144" t="str">
        <f>IF($F817="","",VLOOKUP($F817,'Bảng tổng hợp'!$C$11:$Q$20000,3,0))</f>
        <v/>
      </c>
      <c r="I817" s="19"/>
      <c r="J817" s="146">
        <f>IF(F817="",0,VLOOKUP(F817,'Bảng tổng hợp'!$P$11:$Q$397,2,0))</f>
        <v>0</v>
      </c>
      <c r="K817" s="147">
        <f t="shared" si="2"/>
        <v>0</v>
      </c>
      <c r="L817" s="148" t="str">
        <f>IF($F817="","",VLOOKUP($F817,'Bảng tổng hợp'!$C$11:$M$20000,10,0))</f>
        <v/>
      </c>
      <c r="M817" s="149" t="str">
        <f>IF($F817="","",VLOOKUP($F817,'Bảng tổng hợp'!$C$11:$M$20000,11,0))</f>
        <v/>
      </c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</row>
    <row r="818" ht="15.75" customHeight="1">
      <c r="A818" s="15"/>
      <c r="B818" s="15"/>
      <c r="C818" s="16"/>
      <c r="D818" s="15"/>
      <c r="E818" s="15"/>
      <c r="F818" s="15"/>
      <c r="G818" s="143" t="str">
        <f>IF($F818="","",VLOOKUP($F818,'Bảng tổng hợp'!$C$11:$Q$20000,2,0))</f>
        <v/>
      </c>
      <c r="H818" s="144" t="str">
        <f>IF($F818="","",VLOOKUP($F818,'Bảng tổng hợp'!$C$11:$Q$20000,3,0))</f>
        <v/>
      </c>
      <c r="I818" s="19"/>
      <c r="J818" s="146">
        <f>IF(F818="",0,VLOOKUP(F818,'Bảng tổng hợp'!$P$11:$Q$397,2,0))</f>
        <v>0</v>
      </c>
      <c r="K818" s="147">
        <f t="shared" si="2"/>
        <v>0</v>
      </c>
      <c r="L818" s="148" t="str">
        <f>IF($F818="","",VLOOKUP($F818,'Bảng tổng hợp'!$C$11:$M$20000,10,0))</f>
        <v/>
      </c>
      <c r="M818" s="149" t="str">
        <f>IF($F818="","",VLOOKUP($F818,'Bảng tổng hợp'!$C$11:$M$20000,11,0))</f>
        <v/>
      </c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</row>
    <row r="819" ht="15.75" customHeight="1">
      <c r="A819" s="15"/>
      <c r="B819" s="15"/>
      <c r="C819" s="16"/>
      <c r="D819" s="15"/>
      <c r="E819" s="15"/>
      <c r="F819" s="15"/>
      <c r="G819" s="143" t="str">
        <f>IF($F819="","",VLOOKUP($F819,'Bảng tổng hợp'!$C$11:$Q$20000,2,0))</f>
        <v/>
      </c>
      <c r="H819" s="144" t="str">
        <f>IF($F819="","",VLOOKUP($F819,'Bảng tổng hợp'!$C$11:$Q$20000,3,0))</f>
        <v/>
      </c>
      <c r="I819" s="19"/>
      <c r="J819" s="146">
        <f>IF(F819="",0,VLOOKUP(F819,'Bảng tổng hợp'!$P$11:$Q$397,2,0))</f>
        <v>0</v>
      </c>
      <c r="K819" s="147">
        <f t="shared" si="2"/>
        <v>0</v>
      </c>
      <c r="L819" s="148" t="str">
        <f>IF($F819="","",VLOOKUP($F819,'Bảng tổng hợp'!$C$11:$M$20000,10,0))</f>
        <v/>
      </c>
      <c r="M819" s="149" t="str">
        <f>IF($F819="","",VLOOKUP($F819,'Bảng tổng hợp'!$C$11:$M$20000,11,0))</f>
        <v/>
      </c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</row>
    <row r="820" ht="15.75" customHeight="1">
      <c r="A820" s="15"/>
      <c r="B820" s="15"/>
      <c r="C820" s="16"/>
      <c r="D820" s="15"/>
      <c r="E820" s="15"/>
      <c r="F820" s="15"/>
      <c r="G820" s="143" t="str">
        <f>IF($F820="","",VLOOKUP($F820,'Bảng tổng hợp'!$C$11:$Q$20000,2,0))</f>
        <v/>
      </c>
      <c r="H820" s="144" t="str">
        <f>IF($F820="","",VLOOKUP($F820,'Bảng tổng hợp'!$C$11:$Q$20000,3,0))</f>
        <v/>
      </c>
      <c r="I820" s="19"/>
      <c r="J820" s="146">
        <f>IF(F820="",0,VLOOKUP(F820,'Bảng tổng hợp'!$P$11:$Q$397,2,0))</f>
        <v>0</v>
      </c>
      <c r="K820" s="147">
        <f t="shared" si="2"/>
        <v>0</v>
      </c>
      <c r="L820" s="148" t="str">
        <f>IF($F820="","",VLOOKUP($F820,'Bảng tổng hợp'!$C$11:$M$20000,10,0))</f>
        <v/>
      </c>
      <c r="M820" s="149" t="str">
        <f>IF($F820="","",VLOOKUP($F820,'Bảng tổng hợp'!$C$11:$M$20000,11,0))</f>
        <v/>
      </c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</row>
    <row r="821" ht="15.75" customHeight="1">
      <c r="A821" s="15"/>
      <c r="B821" s="15"/>
      <c r="C821" s="16"/>
      <c r="D821" s="15"/>
      <c r="E821" s="15"/>
      <c r="F821" s="15"/>
      <c r="G821" s="143" t="str">
        <f>IF($F821="","",VLOOKUP($F821,'Bảng tổng hợp'!$C$11:$Q$20000,2,0))</f>
        <v/>
      </c>
      <c r="H821" s="144" t="str">
        <f>IF($F821="","",VLOOKUP($F821,'Bảng tổng hợp'!$C$11:$Q$20000,3,0))</f>
        <v/>
      </c>
      <c r="I821" s="19"/>
      <c r="J821" s="146">
        <f>IF(F821="",0,VLOOKUP(F821,'Bảng tổng hợp'!$P$11:$Q$397,2,0))</f>
        <v>0</v>
      </c>
      <c r="K821" s="147">
        <f t="shared" si="2"/>
        <v>0</v>
      </c>
      <c r="L821" s="148" t="str">
        <f>IF($F821="","",VLOOKUP($F821,'Bảng tổng hợp'!$C$11:$M$20000,10,0))</f>
        <v/>
      </c>
      <c r="M821" s="149" t="str">
        <f>IF($F821="","",VLOOKUP($F821,'Bảng tổng hợp'!$C$11:$M$20000,11,0))</f>
        <v/>
      </c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</row>
    <row r="822" ht="15.75" customHeight="1">
      <c r="A822" s="15"/>
      <c r="B822" s="15"/>
      <c r="C822" s="16"/>
      <c r="D822" s="15"/>
      <c r="E822" s="15"/>
      <c r="F822" s="15"/>
      <c r="G822" s="143" t="str">
        <f>IF($F822="","",VLOOKUP($F822,'Bảng tổng hợp'!$C$11:$Q$20000,2,0))</f>
        <v/>
      </c>
      <c r="H822" s="144" t="str">
        <f>IF($F822="","",VLOOKUP($F822,'Bảng tổng hợp'!$C$11:$Q$20000,3,0))</f>
        <v/>
      </c>
      <c r="I822" s="19"/>
      <c r="J822" s="146">
        <f>IF(F822="",0,VLOOKUP(F822,'Bảng tổng hợp'!$P$11:$Q$397,2,0))</f>
        <v>0</v>
      </c>
      <c r="K822" s="147">
        <f t="shared" si="2"/>
        <v>0</v>
      </c>
      <c r="L822" s="148" t="str">
        <f>IF($F822="","",VLOOKUP($F822,'Bảng tổng hợp'!$C$11:$M$20000,10,0))</f>
        <v/>
      </c>
      <c r="M822" s="149" t="str">
        <f>IF($F822="","",VLOOKUP($F822,'Bảng tổng hợp'!$C$11:$M$20000,11,0))</f>
        <v/>
      </c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</row>
    <row r="823" ht="15.75" customHeight="1">
      <c r="A823" s="15"/>
      <c r="B823" s="15"/>
      <c r="C823" s="16"/>
      <c r="D823" s="15"/>
      <c r="E823" s="15"/>
      <c r="F823" s="15"/>
      <c r="G823" s="143" t="str">
        <f>IF($F823="","",VLOOKUP($F823,'Bảng tổng hợp'!$C$11:$Q$20000,2,0))</f>
        <v/>
      </c>
      <c r="H823" s="144" t="str">
        <f>IF($F823="","",VLOOKUP($F823,'Bảng tổng hợp'!$C$11:$Q$20000,3,0))</f>
        <v/>
      </c>
      <c r="I823" s="19"/>
      <c r="J823" s="146">
        <f>IF(F823="",0,VLOOKUP(F823,'Bảng tổng hợp'!$P$11:$Q$397,2,0))</f>
        <v>0</v>
      </c>
      <c r="K823" s="147">
        <f t="shared" si="2"/>
        <v>0</v>
      </c>
      <c r="L823" s="148" t="str">
        <f>IF($F823="","",VLOOKUP($F823,'Bảng tổng hợp'!$C$11:$M$20000,10,0))</f>
        <v/>
      </c>
      <c r="M823" s="149" t="str">
        <f>IF($F823="","",VLOOKUP($F823,'Bảng tổng hợp'!$C$11:$M$20000,11,0))</f>
        <v/>
      </c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</row>
    <row r="824" ht="15.75" customHeight="1">
      <c r="A824" s="15"/>
      <c r="B824" s="15"/>
      <c r="C824" s="16"/>
      <c r="D824" s="15"/>
      <c r="E824" s="15"/>
      <c r="F824" s="15"/>
      <c r="G824" s="143" t="str">
        <f>IF($F824="","",VLOOKUP($F824,'Bảng tổng hợp'!$C$11:$Q$20000,2,0))</f>
        <v/>
      </c>
      <c r="H824" s="144" t="str">
        <f>IF($F824="","",VLOOKUP($F824,'Bảng tổng hợp'!$C$11:$Q$20000,3,0))</f>
        <v/>
      </c>
      <c r="I824" s="19"/>
      <c r="J824" s="146">
        <f>IF(F824="",0,VLOOKUP(F824,'Bảng tổng hợp'!$P$11:$Q$397,2,0))</f>
        <v>0</v>
      </c>
      <c r="K824" s="147">
        <f t="shared" si="2"/>
        <v>0</v>
      </c>
      <c r="L824" s="148" t="str">
        <f>IF($F824="","",VLOOKUP($F824,'Bảng tổng hợp'!$C$11:$M$20000,10,0))</f>
        <v/>
      </c>
      <c r="M824" s="149" t="str">
        <f>IF($F824="","",VLOOKUP($F824,'Bảng tổng hợp'!$C$11:$M$20000,11,0))</f>
        <v/>
      </c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</row>
    <row r="825" ht="15.75" customHeight="1">
      <c r="A825" s="15"/>
      <c r="B825" s="15"/>
      <c r="C825" s="16"/>
      <c r="D825" s="15"/>
      <c r="E825" s="15"/>
      <c r="F825" s="15"/>
      <c r="G825" s="143" t="str">
        <f>IF($F825="","",VLOOKUP($F825,'Bảng tổng hợp'!$C$11:$Q$20000,2,0))</f>
        <v/>
      </c>
      <c r="H825" s="144" t="str">
        <f>IF($F825="","",VLOOKUP($F825,'Bảng tổng hợp'!$C$11:$Q$20000,3,0))</f>
        <v/>
      </c>
      <c r="I825" s="19"/>
      <c r="J825" s="146">
        <f>IF(F825="",0,VLOOKUP(F825,'Bảng tổng hợp'!$P$11:$Q$397,2,0))</f>
        <v>0</v>
      </c>
      <c r="K825" s="147">
        <f t="shared" si="2"/>
        <v>0</v>
      </c>
      <c r="L825" s="148" t="str">
        <f>IF($F825="","",VLOOKUP($F825,'Bảng tổng hợp'!$C$11:$M$20000,10,0))</f>
        <v/>
      </c>
      <c r="M825" s="149" t="str">
        <f>IF($F825="","",VLOOKUP($F825,'Bảng tổng hợp'!$C$11:$M$20000,11,0))</f>
        <v/>
      </c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</row>
    <row r="826" ht="15.75" customHeight="1">
      <c r="A826" s="15"/>
      <c r="B826" s="15"/>
      <c r="C826" s="16"/>
      <c r="D826" s="15"/>
      <c r="E826" s="15"/>
      <c r="F826" s="15"/>
      <c r="G826" s="143" t="str">
        <f>IF($F826="","",VLOOKUP($F826,'Bảng tổng hợp'!$C$11:$Q$20000,2,0))</f>
        <v/>
      </c>
      <c r="H826" s="144" t="str">
        <f>IF($F826="","",VLOOKUP($F826,'Bảng tổng hợp'!$C$11:$Q$20000,3,0))</f>
        <v/>
      </c>
      <c r="I826" s="19"/>
      <c r="J826" s="146">
        <f>IF(F826="",0,VLOOKUP(F826,'Bảng tổng hợp'!$P$11:$Q$397,2,0))</f>
        <v>0</v>
      </c>
      <c r="K826" s="147">
        <f t="shared" si="2"/>
        <v>0</v>
      </c>
      <c r="L826" s="148" t="str">
        <f>IF($F826="","",VLOOKUP($F826,'Bảng tổng hợp'!$C$11:$M$20000,10,0))</f>
        <v/>
      </c>
      <c r="M826" s="149" t="str">
        <f>IF($F826="","",VLOOKUP($F826,'Bảng tổng hợp'!$C$11:$M$20000,11,0))</f>
        <v/>
      </c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</row>
    <row r="827" ht="15.75" customHeight="1">
      <c r="A827" s="15"/>
      <c r="B827" s="15"/>
      <c r="C827" s="16"/>
      <c r="D827" s="15"/>
      <c r="E827" s="15"/>
      <c r="F827" s="15"/>
      <c r="G827" s="143" t="str">
        <f>IF($F827="","",VLOOKUP($F827,'Bảng tổng hợp'!$C$11:$Q$20000,2,0))</f>
        <v/>
      </c>
      <c r="H827" s="144" t="str">
        <f>IF($F827="","",VLOOKUP($F827,'Bảng tổng hợp'!$C$11:$Q$20000,3,0))</f>
        <v/>
      </c>
      <c r="I827" s="19"/>
      <c r="J827" s="146">
        <f>IF(F827="",0,VLOOKUP(F827,'Bảng tổng hợp'!$P$11:$Q$397,2,0))</f>
        <v>0</v>
      </c>
      <c r="K827" s="147">
        <f t="shared" si="2"/>
        <v>0</v>
      </c>
      <c r="L827" s="148" t="str">
        <f>IF($F827="","",VLOOKUP($F827,'Bảng tổng hợp'!$C$11:$M$20000,10,0))</f>
        <v/>
      </c>
      <c r="M827" s="149" t="str">
        <f>IF($F827="","",VLOOKUP($F827,'Bảng tổng hợp'!$C$11:$M$20000,11,0))</f>
        <v/>
      </c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</row>
    <row r="828" ht="15.75" customHeight="1">
      <c r="A828" s="15"/>
      <c r="B828" s="15"/>
      <c r="C828" s="16"/>
      <c r="D828" s="15"/>
      <c r="E828" s="15"/>
      <c r="F828" s="15"/>
      <c r="G828" s="143" t="str">
        <f>IF($F828="","",VLOOKUP($F828,'Bảng tổng hợp'!$C$11:$Q$20000,2,0))</f>
        <v/>
      </c>
      <c r="H828" s="144" t="str">
        <f>IF($F828="","",VLOOKUP($F828,'Bảng tổng hợp'!$C$11:$Q$20000,3,0))</f>
        <v/>
      </c>
      <c r="I828" s="19"/>
      <c r="J828" s="146">
        <f>IF(F828="",0,VLOOKUP(F828,'Bảng tổng hợp'!$P$11:$Q$397,2,0))</f>
        <v>0</v>
      </c>
      <c r="K828" s="147">
        <f t="shared" si="2"/>
        <v>0</v>
      </c>
      <c r="L828" s="148" t="str">
        <f>IF($F828="","",VLOOKUP($F828,'Bảng tổng hợp'!$C$11:$M$20000,10,0))</f>
        <v/>
      </c>
      <c r="M828" s="149" t="str">
        <f>IF($F828="","",VLOOKUP($F828,'Bảng tổng hợp'!$C$11:$M$20000,11,0))</f>
        <v/>
      </c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</row>
    <row r="829" ht="15.75" customHeight="1">
      <c r="A829" s="15"/>
      <c r="B829" s="15"/>
      <c r="C829" s="16"/>
      <c r="D829" s="15"/>
      <c r="E829" s="15"/>
      <c r="F829" s="15"/>
      <c r="G829" s="143" t="str">
        <f>IF($F829="","",VLOOKUP($F829,'Bảng tổng hợp'!$C$11:$Q$20000,2,0))</f>
        <v/>
      </c>
      <c r="H829" s="144" t="str">
        <f>IF($F829="","",VLOOKUP($F829,'Bảng tổng hợp'!$C$11:$Q$20000,3,0))</f>
        <v/>
      </c>
      <c r="I829" s="19"/>
      <c r="J829" s="146">
        <f>IF(F829="",0,VLOOKUP(F829,'Bảng tổng hợp'!$P$11:$Q$397,2,0))</f>
        <v>0</v>
      </c>
      <c r="K829" s="147">
        <f t="shared" si="2"/>
        <v>0</v>
      </c>
      <c r="L829" s="148" t="str">
        <f>IF($F829="","",VLOOKUP($F829,'Bảng tổng hợp'!$C$11:$M$20000,10,0))</f>
        <v/>
      </c>
      <c r="M829" s="149" t="str">
        <f>IF($F829="","",VLOOKUP($F829,'Bảng tổng hợp'!$C$11:$M$20000,11,0))</f>
        <v/>
      </c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</row>
    <row r="830" ht="15.75" customHeight="1">
      <c r="A830" s="15"/>
      <c r="B830" s="15"/>
      <c r="C830" s="16"/>
      <c r="D830" s="15"/>
      <c r="E830" s="15"/>
      <c r="F830" s="15"/>
      <c r="G830" s="143" t="str">
        <f>IF($F830="","",VLOOKUP($F830,'Bảng tổng hợp'!$C$11:$Q$20000,2,0))</f>
        <v/>
      </c>
      <c r="H830" s="144" t="str">
        <f>IF($F830="","",VLOOKUP($F830,'Bảng tổng hợp'!$C$11:$Q$20000,3,0))</f>
        <v/>
      </c>
      <c r="I830" s="19"/>
      <c r="J830" s="146">
        <f>IF(F830="",0,VLOOKUP(F830,'Bảng tổng hợp'!$P$11:$Q$397,2,0))</f>
        <v>0</v>
      </c>
      <c r="K830" s="147">
        <f t="shared" si="2"/>
        <v>0</v>
      </c>
      <c r="L830" s="148" t="str">
        <f>IF($F830="","",VLOOKUP($F830,'Bảng tổng hợp'!$C$11:$M$20000,10,0))</f>
        <v/>
      </c>
      <c r="M830" s="149" t="str">
        <f>IF($F830="","",VLOOKUP($F830,'Bảng tổng hợp'!$C$11:$M$20000,11,0))</f>
        <v/>
      </c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</row>
    <row r="831" ht="15.75" customHeight="1">
      <c r="A831" s="15"/>
      <c r="B831" s="15"/>
      <c r="C831" s="16"/>
      <c r="D831" s="15"/>
      <c r="E831" s="15"/>
      <c r="F831" s="15"/>
      <c r="G831" s="143" t="str">
        <f>IF($F831="","",VLOOKUP($F831,'Bảng tổng hợp'!$C$11:$Q$20000,2,0))</f>
        <v/>
      </c>
      <c r="H831" s="144" t="str">
        <f>IF($F831="","",VLOOKUP($F831,'Bảng tổng hợp'!$C$11:$Q$20000,3,0))</f>
        <v/>
      </c>
      <c r="I831" s="19"/>
      <c r="J831" s="146">
        <f>IF(F831="",0,VLOOKUP(F831,'Bảng tổng hợp'!$P$11:$Q$397,2,0))</f>
        <v>0</v>
      </c>
      <c r="K831" s="147">
        <f t="shared" si="2"/>
        <v>0</v>
      </c>
      <c r="L831" s="148" t="str">
        <f>IF($F831="","",VLOOKUP($F831,'Bảng tổng hợp'!$C$11:$M$20000,10,0))</f>
        <v/>
      </c>
      <c r="M831" s="149" t="str">
        <f>IF($F831="","",VLOOKUP($F831,'Bảng tổng hợp'!$C$11:$M$20000,11,0))</f>
        <v/>
      </c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</row>
    <row r="832" ht="15.75" customHeight="1">
      <c r="A832" s="15"/>
      <c r="B832" s="15"/>
      <c r="C832" s="16"/>
      <c r="D832" s="15"/>
      <c r="E832" s="15"/>
      <c r="F832" s="15"/>
      <c r="G832" s="143" t="str">
        <f>IF($F832="","",VLOOKUP($F832,'Bảng tổng hợp'!$C$11:$Q$20000,2,0))</f>
        <v/>
      </c>
      <c r="H832" s="144" t="str">
        <f>IF($F832="","",VLOOKUP($F832,'Bảng tổng hợp'!$C$11:$Q$20000,3,0))</f>
        <v/>
      </c>
      <c r="I832" s="19"/>
      <c r="J832" s="146">
        <f>IF(F832="",0,VLOOKUP(F832,'Bảng tổng hợp'!$P$11:$Q$397,2,0))</f>
        <v>0</v>
      </c>
      <c r="K832" s="147">
        <f t="shared" si="2"/>
        <v>0</v>
      </c>
      <c r="L832" s="148" t="str">
        <f>IF($F832="","",VLOOKUP($F832,'Bảng tổng hợp'!$C$11:$M$20000,10,0))</f>
        <v/>
      </c>
      <c r="M832" s="149" t="str">
        <f>IF($F832="","",VLOOKUP($F832,'Bảng tổng hợp'!$C$11:$M$20000,11,0))</f>
        <v/>
      </c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</row>
    <row r="833" ht="15.75" customHeight="1">
      <c r="A833" s="15"/>
      <c r="B833" s="15"/>
      <c r="C833" s="16"/>
      <c r="D833" s="15"/>
      <c r="E833" s="15"/>
      <c r="F833" s="15"/>
      <c r="G833" s="143" t="str">
        <f>IF($F833="","",VLOOKUP($F833,'Bảng tổng hợp'!$C$11:$Q$20000,2,0))</f>
        <v/>
      </c>
      <c r="H833" s="144" t="str">
        <f>IF($F833="","",VLOOKUP($F833,'Bảng tổng hợp'!$C$11:$Q$20000,3,0))</f>
        <v/>
      </c>
      <c r="I833" s="19"/>
      <c r="J833" s="146">
        <f>IF(F833="",0,VLOOKUP(F833,'Bảng tổng hợp'!$P$11:$Q$397,2,0))</f>
        <v>0</v>
      </c>
      <c r="K833" s="147">
        <f t="shared" si="2"/>
        <v>0</v>
      </c>
      <c r="L833" s="148" t="str">
        <f>IF($F833="","",VLOOKUP($F833,'Bảng tổng hợp'!$C$11:$M$20000,10,0))</f>
        <v/>
      </c>
      <c r="M833" s="149" t="str">
        <f>IF($F833="","",VLOOKUP($F833,'Bảng tổng hợp'!$C$11:$M$20000,11,0))</f>
        <v/>
      </c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</row>
    <row r="834" ht="15.75" customHeight="1">
      <c r="A834" s="15"/>
      <c r="B834" s="15"/>
      <c r="C834" s="16"/>
      <c r="D834" s="15"/>
      <c r="E834" s="15"/>
      <c r="F834" s="15"/>
      <c r="G834" s="143" t="str">
        <f>IF($F834="","",VLOOKUP($F834,'Bảng tổng hợp'!$C$11:$Q$20000,2,0))</f>
        <v/>
      </c>
      <c r="H834" s="144" t="str">
        <f>IF($F834="","",VLOOKUP($F834,'Bảng tổng hợp'!$C$11:$Q$20000,3,0))</f>
        <v/>
      </c>
      <c r="I834" s="19"/>
      <c r="J834" s="146">
        <f>IF(F834="",0,VLOOKUP(F834,'Bảng tổng hợp'!$P$11:$Q$397,2,0))</f>
        <v>0</v>
      </c>
      <c r="K834" s="147">
        <f t="shared" si="2"/>
        <v>0</v>
      </c>
      <c r="L834" s="148" t="str">
        <f>IF($F834="","",VLOOKUP($F834,'Bảng tổng hợp'!$C$11:$M$20000,10,0))</f>
        <v/>
      </c>
      <c r="M834" s="149" t="str">
        <f>IF($F834="","",VLOOKUP($F834,'Bảng tổng hợp'!$C$11:$M$20000,11,0))</f>
        <v/>
      </c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</row>
    <row r="835" ht="15.75" customHeight="1">
      <c r="A835" s="15"/>
      <c r="B835" s="15"/>
      <c r="C835" s="16"/>
      <c r="D835" s="15"/>
      <c r="E835" s="15"/>
      <c r="F835" s="15"/>
      <c r="G835" s="143" t="str">
        <f>IF($F835="","",VLOOKUP($F835,'Bảng tổng hợp'!$C$11:$Q$20000,2,0))</f>
        <v/>
      </c>
      <c r="H835" s="144" t="str">
        <f>IF($F835="","",VLOOKUP($F835,'Bảng tổng hợp'!$C$11:$Q$20000,3,0))</f>
        <v/>
      </c>
      <c r="I835" s="19"/>
      <c r="J835" s="146">
        <f>IF(F835="",0,VLOOKUP(F835,'Bảng tổng hợp'!$P$11:$Q$397,2,0))</f>
        <v>0</v>
      </c>
      <c r="K835" s="147">
        <f t="shared" si="2"/>
        <v>0</v>
      </c>
      <c r="L835" s="148" t="str">
        <f>IF($F835="","",VLOOKUP($F835,'Bảng tổng hợp'!$C$11:$M$20000,10,0))</f>
        <v/>
      </c>
      <c r="M835" s="149" t="str">
        <f>IF($F835="","",VLOOKUP($F835,'Bảng tổng hợp'!$C$11:$M$20000,11,0))</f>
        <v/>
      </c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</row>
    <row r="836" ht="15.75" customHeight="1">
      <c r="A836" s="15"/>
      <c r="B836" s="15"/>
      <c r="C836" s="16"/>
      <c r="D836" s="15"/>
      <c r="E836" s="15"/>
      <c r="F836" s="15"/>
      <c r="G836" s="143" t="str">
        <f>IF($F836="","",VLOOKUP($F836,'Bảng tổng hợp'!$C$11:$Q$20000,2,0))</f>
        <v/>
      </c>
      <c r="H836" s="144" t="str">
        <f>IF($F836="","",VLOOKUP($F836,'Bảng tổng hợp'!$C$11:$Q$20000,3,0))</f>
        <v/>
      </c>
      <c r="I836" s="19"/>
      <c r="J836" s="146">
        <f>IF(F836="",0,VLOOKUP(F836,'Bảng tổng hợp'!$P$11:$Q$397,2,0))</f>
        <v>0</v>
      </c>
      <c r="K836" s="147">
        <f t="shared" si="2"/>
        <v>0</v>
      </c>
      <c r="L836" s="148" t="str">
        <f>IF($F836="","",VLOOKUP($F836,'Bảng tổng hợp'!$C$11:$M$20000,10,0))</f>
        <v/>
      </c>
      <c r="M836" s="149" t="str">
        <f>IF($F836="","",VLOOKUP($F836,'Bảng tổng hợp'!$C$11:$M$20000,11,0))</f>
        <v/>
      </c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</row>
    <row r="837" ht="15.75" customHeight="1">
      <c r="A837" s="15"/>
      <c r="B837" s="15"/>
      <c r="C837" s="16"/>
      <c r="D837" s="15"/>
      <c r="E837" s="15"/>
      <c r="F837" s="15"/>
      <c r="G837" s="143" t="str">
        <f>IF($F837="","",VLOOKUP($F837,'Bảng tổng hợp'!$C$11:$Q$20000,2,0))</f>
        <v/>
      </c>
      <c r="H837" s="144" t="str">
        <f>IF($F837="","",VLOOKUP($F837,'Bảng tổng hợp'!$C$11:$Q$20000,3,0))</f>
        <v/>
      </c>
      <c r="I837" s="19"/>
      <c r="J837" s="146">
        <f>IF(F837="",0,VLOOKUP(F837,'Bảng tổng hợp'!$P$11:$Q$397,2,0))</f>
        <v>0</v>
      </c>
      <c r="K837" s="147">
        <f t="shared" si="2"/>
        <v>0</v>
      </c>
      <c r="L837" s="148" t="str">
        <f>IF($F837="","",VLOOKUP($F837,'Bảng tổng hợp'!$C$11:$M$20000,10,0))</f>
        <v/>
      </c>
      <c r="M837" s="149" t="str">
        <f>IF($F837="","",VLOOKUP($F837,'Bảng tổng hợp'!$C$11:$M$20000,11,0))</f>
        <v/>
      </c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</row>
    <row r="838" ht="15.75" customHeight="1">
      <c r="A838" s="15"/>
      <c r="B838" s="15"/>
      <c r="C838" s="16"/>
      <c r="D838" s="15"/>
      <c r="E838" s="15"/>
      <c r="F838" s="15"/>
      <c r="G838" s="143" t="str">
        <f>IF($F838="","",VLOOKUP($F838,'Bảng tổng hợp'!$C$11:$Q$20000,2,0))</f>
        <v/>
      </c>
      <c r="H838" s="144" t="str">
        <f>IF($F838="","",VLOOKUP($F838,'Bảng tổng hợp'!$C$11:$Q$20000,3,0))</f>
        <v/>
      </c>
      <c r="I838" s="19"/>
      <c r="J838" s="146">
        <f>IF(F838="",0,VLOOKUP(F838,'Bảng tổng hợp'!$P$11:$Q$397,2,0))</f>
        <v>0</v>
      </c>
      <c r="K838" s="147">
        <f t="shared" si="2"/>
        <v>0</v>
      </c>
      <c r="L838" s="148" t="str">
        <f>IF($F838="","",VLOOKUP($F838,'Bảng tổng hợp'!$C$11:$M$20000,10,0))</f>
        <v/>
      </c>
      <c r="M838" s="149" t="str">
        <f>IF($F838="","",VLOOKUP($F838,'Bảng tổng hợp'!$C$11:$M$20000,11,0))</f>
        <v/>
      </c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</row>
    <row r="839" ht="15.75" customHeight="1">
      <c r="A839" s="15"/>
      <c r="B839" s="15"/>
      <c r="C839" s="16"/>
      <c r="D839" s="15"/>
      <c r="E839" s="15"/>
      <c r="F839" s="15"/>
      <c r="G839" s="143" t="str">
        <f>IF($F839="","",VLOOKUP($F839,'Bảng tổng hợp'!$C$11:$Q$20000,2,0))</f>
        <v/>
      </c>
      <c r="H839" s="144" t="str">
        <f>IF($F839="","",VLOOKUP($F839,'Bảng tổng hợp'!$C$11:$Q$20000,3,0))</f>
        <v/>
      </c>
      <c r="I839" s="19"/>
      <c r="J839" s="146">
        <f>IF(F839="",0,VLOOKUP(F839,'Bảng tổng hợp'!$P$11:$Q$397,2,0))</f>
        <v>0</v>
      </c>
      <c r="K839" s="147">
        <f t="shared" si="2"/>
        <v>0</v>
      </c>
      <c r="L839" s="148" t="str">
        <f>IF($F839="","",VLOOKUP($F839,'Bảng tổng hợp'!$C$11:$M$20000,10,0))</f>
        <v/>
      </c>
      <c r="M839" s="149" t="str">
        <f>IF($F839="","",VLOOKUP($F839,'Bảng tổng hợp'!$C$11:$M$20000,11,0))</f>
        <v/>
      </c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</row>
    <row r="840" ht="15.75" customHeight="1">
      <c r="A840" s="15"/>
      <c r="B840" s="15"/>
      <c r="C840" s="16"/>
      <c r="D840" s="15"/>
      <c r="E840" s="15"/>
      <c r="F840" s="15"/>
      <c r="G840" s="143" t="str">
        <f>IF($F840="","",VLOOKUP($F840,'Bảng tổng hợp'!$C$11:$Q$20000,2,0))</f>
        <v/>
      </c>
      <c r="H840" s="144" t="str">
        <f>IF($F840="","",VLOOKUP($F840,'Bảng tổng hợp'!$C$11:$Q$20000,3,0))</f>
        <v/>
      </c>
      <c r="I840" s="19"/>
      <c r="J840" s="146">
        <f>IF(F840="",0,VLOOKUP(F840,'Bảng tổng hợp'!$P$11:$Q$397,2,0))</f>
        <v>0</v>
      </c>
      <c r="K840" s="147">
        <f t="shared" si="2"/>
        <v>0</v>
      </c>
      <c r="L840" s="148" t="str">
        <f>IF($F840="","",VLOOKUP($F840,'Bảng tổng hợp'!$C$11:$M$20000,10,0))</f>
        <v/>
      </c>
      <c r="M840" s="149" t="str">
        <f>IF($F840="","",VLOOKUP($F840,'Bảng tổng hợp'!$C$11:$M$20000,11,0))</f>
        <v/>
      </c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</row>
    <row r="841" ht="15.75" customHeight="1">
      <c r="A841" s="15"/>
      <c r="B841" s="15"/>
      <c r="C841" s="16"/>
      <c r="D841" s="15"/>
      <c r="E841" s="15"/>
      <c r="F841" s="15"/>
      <c r="G841" s="143" t="str">
        <f>IF($F841="","",VLOOKUP($F841,'Bảng tổng hợp'!$C$11:$Q$20000,2,0))</f>
        <v/>
      </c>
      <c r="H841" s="144" t="str">
        <f>IF($F841="","",VLOOKUP($F841,'Bảng tổng hợp'!$C$11:$Q$20000,3,0))</f>
        <v/>
      </c>
      <c r="I841" s="19"/>
      <c r="J841" s="146">
        <f>IF(F841="",0,VLOOKUP(F841,'Bảng tổng hợp'!$P$11:$Q$397,2,0))</f>
        <v>0</v>
      </c>
      <c r="K841" s="147">
        <f t="shared" si="2"/>
        <v>0</v>
      </c>
      <c r="L841" s="148" t="str">
        <f>IF($F841="","",VLOOKUP($F841,'Bảng tổng hợp'!$C$11:$M$20000,10,0))</f>
        <v/>
      </c>
      <c r="M841" s="149" t="str">
        <f>IF($F841="","",VLOOKUP($F841,'Bảng tổng hợp'!$C$11:$M$20000,11,0))</f>
        <v/>
      </c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</row>
    <row r="842" ht="15.75" customHeight="1">
      <c r="A842" s="15"/>
      <c r="B842" s="15"/>
      <c r="C842" s="16"/>
      <c r="D842" s="15"/>
      <c r="E842" s="15"/>
      <c r="F842" s="15"/>
      <c r="G842" s="143" t="str">
        <f>IF($F842="","",VLOOKUP($F842,'Bảng tổng hợp'!$C$11:$Q$20000,2,0))</f>
        <v/>
      </c>
      <c r="H842" s="144" t="str">
        <f>IF($F842="","",VLOOKUP($F842,'Bảng tổng hợp'!$C$11:$Q$20000,3,0))</f>
        <v/>
      </c>
      <c r="I842" s="19"/>
      <c r="J842" s="146">
        <f>IF(F842="",0,VLOOKUP(F842,'Bảng tổng hợp'!$P$11:$Q$397,2,0))</f>
        <v>0</v>
      </c>
      <c r="K842" s="147">
        <f t="shared" si="2"/>
        <v>0</v>
      </c>
      <c r="L842" s="148" t="str">
        <f>IF($F842="","",VLOOKUP($F842,'Bảng tổng hợp'!$C$11:$M$20000,10,0))</f>
        <v/>
      </c>
      <c r="M842" s="149" t="str">
        <f>IF($F842="","",VLOOKUP($F842,'Bảng tổng hợp'!$C$11:$M$20000,11,0))</f>
        <v/>
      </c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</row>
    <row r="843" ht="15.75" customHeight="1">
      <c r="A843" s="15"/>
      <c r="B843" s="15"/>
      <c r="C843" s="16"/>
      <c r="D843" s="15"/>
      <c r="E843" s="15"/>
      <c r="F843" s="15"/>
      <c r="G843" s="143" t="str">
        <f>IF($F843="","",VLOOKUP($F843,'Bảng tổng hợp'!$C$11:$Q$20000,2,0))</f>
        <v/>
      </c>
      <c r="H843" s="144" t="str">
        <f>IF($F843="","",VLOOKUP($F843,'Bảng tổng hợp'!$C$11:$Q$20000,3,0))</f>
        <v/>
      </c>
      <c r="I843" s="19"/>
      <c r="J843" s="146">
        <f>IF(F843="",0,VLOOKUP(F843,'Bảng tổng hợp'!$P$11:$Q$397,2,0))</f>
        <v>0</v>
      </c>
      <c r="K843" s="147">
        <f t="shared" si="2"/>
        <v>0</v>
      </c>
      <c r="L843" s="148" t="str">
        <f>IF($F843="","",VLOOKUP($F843,'Bảng tổng hợp'!$C$11:$M$20000,10,0))</f>
        <v/>
      </c>
      <c r="M843" s="149" t="str">
        <f>IF($F843="","",VLOOKUP($F843,'Bảng tổng hợp'!$C$11:$M$20000,11,0))</f>
        <v/>
      </c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</row>
    <row r="844" ht="15.75" customHeight="1">
      <c r="A844" s="15"/>
      <c r="B844" s="15"/>
      <c r="C844" s="16"/>
      <c r="D844" s="15"/>
      <c r="E844" s="15"/>
      <c r="F844" s="15"/>
      <c r="G844" s="143" t="str">
        <f>IF($F844="","",VLOOKUP($F844,'Bảng tổng hợp'!$C$11:$Q$20000,2,0))</f>
        <v/>
      </c>
      <c r="H844" s="144" t="str">
        <f>IF($F844="","",VLOOKUP($F844,'Bảng tổng hợp'!$C$11:$Q$20000,3,0))</f>
        <v/>
      </c>
      <c r="I844" s="19"/>
      <c r="J844" s="146">
        <f>IF(F844="",0,VLOOKUP(F844,'Bảng tổng hợp'!$P$11:$Q$397,2,0))</f>
        <v>0</v>
      </c>
      <c r="K844" s="147">
        <f t="shared" si="2"/>
        <v>0</v>
      </c>
      <c r="L844" s="148" t="str">
        <f>IF($F844="","",VLOOKUP($F844,'Bảng tổng hợp'!$C$11:$M$20000,10,0))</f>
        <v/>
      </c>
      <c r="M844" s="149" t="str">
        <f>IF($F844="","",VLOOKUP($F844,'Bảng tổng hợp'!$C$11:$M$20000,11,0))</f>
        <v/>
      </c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</row>
    <row r="845" ht="15.75" customHeight="1">
      <c r="A845" s="15"/>
      <c r="B845" s="15"/>
      <c r="C845" s="16"/>
      <c r="D845" s="15"/>
      <c r="E845" s="15"/>
      <c r="F845" s="15"/>
      <c r="G845" s="143" t="str">
        <f>IF($F845="","",VLOOKUP($F845,'Bảng tổng hợp'!$C$11:$Q$20000,2,0))</f>
        <v/>
      </c>
      <c r="H845" s="144" t="str">
        <f>IF($F845="","",VLOOKUP($F845,'Bảng tổng hợp'!$C$11:$Q$20000,3,0))</f>
        <v/>
      </c>
      <c r="I845" s="19"/>
      <c r="J845" s="146">
        <f>IF(F845="",0,VLOOKUP(F845,'Bảng tổng hợp'!$P$11:$Q$397,2,0))</f>
        <v>0</v>
      </c>
      <c r="K845" s="147">
        <f t="shared" si="2"/>
        <v>0</v>
      </c>
      <c r="L845" s="148" t="str">
        <f>IF($F845="","",VLOOKUP($F845,'Bảng tổng hợp'!$C$11:$M$20000,10,0))</f>
        <v/>
      </c>
      <c r="M845" s="149" t="str">
        <f>IF($F845="","",VLOOKUP($F845,'Bảng tổng hợp'!$C$11:$M$20000,11,0))</f>
        <v/>
      </c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</row>
    <row r="846" ht="15.75" customHeight="1">
      <c r="A846" s="15"/>
      <c r="B846" s="15"/>
      <c r="C846" s="16"/>
      <c r="D846" s="15"/>
      <c r="E846" s="15"/>
      <c r="F846" s="15"/>
      <c r="G846" s="143" t="str">
        <f>IF($F846="","",VLOOKUP($F846,'Bảng tổng hợp'!$C$11:$Q$20000,2,0))</f>
        <v/>
      </c>
      <c r="H846" s="144" t="str">
        <f>IF($F846="","",VLOOKUP($F846,'Bảng tổng hợp'!$C$11:$Q$20000,3,0))</f>
        <v/>
      </c>
      <c r="I846" s="19"/>
      <c r="J846" s="146">
        <f>IF(F846="",0,VLOOKUP(F846,'Bảng tổng hợp'!$P$11:$Q$397,2,0))</f>
        <v>0</v>
      </c>
      <c r="K846" s="147">
        <f t="shared" si="2"/>
        <v>0</v>
      </c>
      <c r="L846" s="148" t="str">
        <f>IF($F846="","",VLOOKUP($F846,'Bảng tổng hợp'!$C$11:$M$20000,10,0))</f>
        <v/>
      </c>
      <c r="M846" s="149" t="str">
        <f>IF($F846="","",VLOOKUP($F846,'Bảng tổng hợp'!$C$11:$M$20000,11,0))</f>
        <v/>
      </c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</row>
    <row r="847" ht="15.75" customHeight="1">
      <c r="A847" s="15"/>
      <c r="B847" s="15"/>
      <c r="C847" s="16"/>
      <c r="D847" s="15"/>
      <c r="E847" s="15"/>
      <c r="F847" s="15"/>
      <c r="G847" s="143" t="str">
        <f>IF($F847="","",VLOOKUP($F847,'Bảng tổng hợp'!$C$11:$Q$20000,2,0))</f>
        <v/>
      </c>
      <c r="H847" s="144" t="str">
        <f>IF($F847="","",VLOOKUP($F847,'Bảng tổng hợp'!$C$11:$Q$20000,3,0))</f>
        <v/>
      </c>
      <c r="I847" s="19"/>
      <c r="J847" s="146">
        <f>IF(F847="",0,VLOOKUP(F847,'Bảng tổng hợp'!$P$11:$Q$397,2,0))</f>
        <v>0</v>
      </c>
      <c r="K847" s="147">
        <f t="shared" si="2"/>
        <v>0</v>
      </c>
      <c r="L847" s="148" t="str">
        <f>IF($F847="","",VLOOKUP($F847,'Bảng tổng hợp'!$C$11:$M$20000,10,0))</f>
        <v/>
      </c>
      <c r="M847" s="149" t="str">
        <f>IF($F847="","",VLOOKUP($F847,'Bảng tổng hợp'!$C$11:$M$20000,11,0))</f>
        <v/>
      </c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</row>
    <row r="848" ht="15.75" customHeight="1">
      <c r="A848" s="15"/>
      <c r="B848" s="15"/>
      <c r="C848" s="16"/>
      <c r="D848" s="15"/>
      <c r="E848" s="15"/>
      <c r="F848" s="15"/>
      <c r="G848" s="143" t="str">
        <f>IF($F848="","",VLOOKUP($F848,'Bảng tổng hợp'!$C$11:$Q$20000,2,0))</f>
        <v/>
      </c>
      <c r="H848" s="144" t="str">
        <f>IF($F848="","",VLOOKUP($F848,'Bảng tổng hợp'!$C$11:$Q$20000,3,0))</f>
        <v/>
      </c>
      <c r="I848" s="19"/>
      <c r="J848" s="146">
        <f>IF(F848="",0,VLOOKUP(F848,'Bảng tổng hợp'!$P$11:$Q$397,2,0))</f>
        <v>0</v>
      </c>
      <c r="K848" s="147">
        <f t="shared" si="2"/>
        <v>0</v>
      </c>
      <c r="L848" s="148" t="str">
        <f>IF($F848="","",VLOOKUP($F848,'Bảng tổng hợp'!$C$11:$M$20000,10,0))</f>
        <v/>
      </c>
      <c r="M848" s="149" t="str">
        <f>IF($F848="","",VLOOKUP($F848,'Bảng tổng hợp'!$C$11:$M$20000,11,0))</f>
        <v/>
      </c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</row>
    <row r="849" ht="15.75" customHeight="1">
      <c r="A849" s="15"/>
      <c r="B849" s="15"/>
      <c r="C849" s="16"/>
      <c r="D849" s="15"/>
      <c r="E849" s="15"/>
      <c r="F849" s="15"/>
      <c r="G849" s="143" t="str">
        <f>IF($F849="","",VLOOKUP($F849,'Bảng tổng hợp'!$C$11:$Q$20000,2,0))</f>
        <v/>
      </c>
      <c r="H849" s="144" t="str">
        <f>IF($F849="","",VLOOKUP($F849,'Bảng tổng hợp'!$C$11:$Q$20000,3,0))</f>
        <v/>
      </c>
      <c r="I849" s="19"/>
      <c r="J849" s="146">
        <f>IF(F849="",0,VLOOKUP(F849,'Bảng tổng hợp'!$P$11:$Q$397,2,0))</f>
        <v>0</v>
      </c>
      <c r="K849" s="147">
        <f t="shared" si="2"/>
        <v>0</v>
      </c>
      <c r="L849" s="148" t="str">
        <f>IF($F849="","",VLOOKUP($F849,'Bảng tổng hợp'!$C$11:$M$20000,10,0))</f>
        <v/>
      </c>
      <c r="M849" s="149" t="str">
        <f>IF($F849="","",VLOOKUP($F849,'Bảng tổng hợp'!$C$11:$M$20000,11,0))</f>
        <v/>
      </c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</row>
    <row r="850" ht="15.75" customHeight="1">
      <c r="A850" s="15"/>
      <c r="B850" s="15"/>
      <c r="C850" s="16"/>
      <c r="D850" s="15"/>
      <c r="E850" s="15"/>
      <c r="F850" s="15"/>
      <c r="G850" s="143" t="str">
        <f>IF($F850="","",VLOOKUP($F850,'Bảng tổng hợp'!$C$11:$Q$20000,2,0))</f>
        <v/>
      </c>
      <c r="H850" s="144" t="str">
        <f>IF($F850="","",VLOOKUP($F850,'Bảng tổng hợp'!$C$11:$Q$20000,3,0))</f>
        <v/>
      </c>
      <c r="I850" s="19"/>
      <c r="J850" s="146">
        <f>IF(F850="",0,VLOOKUP(F850,'Bảng tổng hợp'!$P$11:$Q$397,2,0))</f>
        <v>0</v>
      </c>
      <c r="K850" s="147">
        <f t="shared" si="2"/>
        <v>0</v>
      </c>
      <c r="L850" s="148" t="str">
        <f>IF($F850="","",VLOOKUP($F850,'Bảng tổng hợp'!$C$11:$M$20000,10,0))</f>
        <v/>
      </c>
      <c r="M850" s="149" t="str">
        <f>IF($F850="","",VLOOKUP($F850,'Bảng tổng hợp'!$C$11:$M$20000,11,0))</f>
        <v/>
      </c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</row>
    <row r="851" ht="15.75" customHeight="1">
      <c r="A851" s="15"/>
      <c r="B851" s="15"/>
      <c r="C851" s="16"/>
      <c r="D851" s="15"/>
      <c r="E851" s="15"/>
      <c r="F851" s="15"/>
      <c r="G851" s="143" t="str">
        <f>IF($F851="","",VLOOKUP($F851,'Bảng tổng hợp'!$C$11:$Q$20000,2,0))</f>
        <v/>
      </c>
      <c r="H851" s="144" t="str">
        <f>IF($F851="","",VLOOKUP($F851,'Bảng tổng hợp'!$C$11:$Q$20000,3,0))</f>
        <v/>
      </c>
      <c r="I851" s="19"/>
      <c r="J851" s="146">
        <f>IF(F851="",0,VLOOKUP(F851,'Bảng tổng hợp'!$P$11:$Q$397,2,0))</f>
        <v>0</v>
      </c>
      <c r="K851" s="147">
        <f t="shared" si="2"/>
        <v>0</v>
      </c>
      <c r="L851" s="148" t="str">
        <f>IF($F851="","",VLOOKUP($F851,'Bảng tổng hợp'!$C$11:$M$20000,10,0))</f>
        <v/>
      </c>
      <c r="M851" s="149" t="str">
        <f>IF($F851="","",VLOOKUP($F851,'Bảng tổng hợp'!$C$11:$M$20000,11,0))</f>
        <v/>
      </c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</row>
    <row r="852" ht="15.75" customHeight="1">
      <c r="A852" s="15"/>
      <c r="B852" s="15"/>
      <c r="C852" s="16"/>
      <c r="D852" s="15"/>
      <c r="E852" s="15"/>
      <c r="F852" s="15"/>
      <c r="G852" s="143" t="str">
        <f>IF($F852="","",VLOOKUP($F852,'Bảng tổng hợp'!$C$11:$Q$20000,2,0))</f>
        <v/>
      </c>
      <c r="H852" s="144" t="str">
        <f>IF($F852="","",VLOOKUP($F852,'Bảng tổng hợp'!$C$11:$Q$20000,3,0))</f>
        <v/>
      </c>
      <c r="I852" s="19"/>
      <c r="J852" s="146">
        <f>IF(F852="",0,VLOOKUP(F852,'Bảng tổng hợp'!$P$11:$Q$397,2,0))</f>
        <v>0</v>
      </c>
      <c r="K852" s="147">
        <f t="shared" si="2"/>
        <v>0</v>
      </c>
      <c r="L852" s="148" t="str">
        <f>IF($F852="","",VLOOKUP($F852,'Bảng tổng hợp'!$C$11:$M$20000,10,0))</f>
        <v/>
      </c>
      <c r="M852" s="149" t="str">
        <f>IF($F852="","",VLOOKUP($F852,'Bảng tổng hợp'!$C$11:$M$20000,11,0))</f>
        <v/>
      </c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</row>
    <row r="853" ht="15.75" customHeight="1">
      <c r="A853" s="15"/>
      <c r="B853" s="15"/>
      <c r="C853" s="16"/>
      <c r="D853" s="15"/>
      <c r="E853" s="15"/>
      <c r="F853" s="15"/>
      <c r="G853" s="143" t="str">
        <f>IF($F853="","",VLOOKUP($F853,'Bảng tổng hợp'!$C$11:$Q$20000,2,0))</f>
        <v/>
      </c>
      <c r="H853" s="144" t="str">
        <f>IF($F853="","",VLOOKUP($F853,'Bảng tổng hợp'!$C$11:$Q$20000,3,0))</f>
        <v/>
      </c>
      <c r="I853" s="19"/>
      <c r="J853" s="146">
        <f>IF(F853="",0,VLOOKUP(F853,'Bảng tổng hợp'!$P$11:$Q$397,2,0))</f>
        <v>0</v>
      </c>
      <c r="K853" s="147">
        <f t="shared" si="2"/>
        <v>0</v>
      </c>
      <c r="L853" s="148" t="str">
        <f>IF($F853="","",VLOOKUP($F853,'Bảng tổng hợp'!$C$11:$M$20000,10,0))</f>
        <v/>
      </c>
      <c r="M853" s="149" t="str">
        <f>IF($F853="","",VLOOKUP($F853,'Bảng tổng hợp'!$C$11:$M$20000,11,0))</f>
        <v/>
      </c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</row>
    <row r="854" ht="15.75" customHeight="1">
      <c r="A854" s="15"/>
      <c r="B854" s="15"/>
      <c r="C854" s="16"/>
      <c r="D854" s="15"/>
      <c r="E854" s="15"/>
      <c r="F854" s="15"/>
      <c r="G854" s="143" t="str">
        <f>IF($F854="","",VLOOKUP($F854,'Bảng tổng hợp'!$C$11:$Q$20000,2,0))</f>
        <v/>
      </c>
      <c r="H854" s="144" t="str">
        <f>IF($F854="","",VLOOKUP($F854,'Bảng tổng hợp'!$C$11:$Q$20000,3,0))</f>
        <v/>
      </c>
      <c r="I854" s="19"/>
      <c r="J854" s="146">
        <f>IF(F854="",0,VLOOKUP(F854,'Bảng tổng hợp'!$P$11:$Q$397,2,0))</f>
        <v>0</v>
      </c>
      <c r="K854" s="147">
        <f t="shared" si="2"/>
        <v>0</v>
      </c>
      <c r="L854" s="148" t="str">
        <f>IF($F854="","",VLOOKUP($F854,'Bảng tổng hợp'!$C$11:$M$20000,10,0))</f>
        <v/>
      </c>
      <c r="M854" s="149" t="str">
        <f>IF($F854="","",VLOOKUP($F854,'Bảng tổng hợp'!$C$11:$M$20000,11,0))</f>
        <v/>
      </c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</row>
    <row r="855" ht="15.75" customHeight="1">
      <c r="A855" s="15"/>
      <c r="B855" s="15"/>
      <c r="C855" s="16"/>
      <c r="D855" s="15"/>
      <c r="E855" s="15"/>
      <c r="F855" s="15"/>
      <c r="G855" s="143" t="str">
        <f>IF($F855="","",VLOOKUP($F855,'Bảng tổng hợp'!$C$11:$Q$20000,2,0))</f>
        <v/>
      </c>
      <c r="H855" s="144" t="str">
        <f>IF($F855="","",VLOOKUP($F855,'Bảng tổng hợp'!$C$11:$Q$20000,3,0))</f>
        <v/>
      </c>
      <c r="I855" s="19"/>
      <c r="J855" s="146">
        <f>IF(F855="",0,VLOOKUP(F855,'Bảng tổng hợp'!$P$11:$Q$397,2,0))</f>
        <v>0</v>
      </c>
      <c r="K855" s="147">
        <f t="shared" si="2"/>
        <v>0</v>
      </c>
      <c r="L855" s="148" t="str">
        <f>IF($F855="","",VLOOKUP($F855,'Bảng tổng hợp'!$C$11:$M$20000,10,0))</f>
        <v/>
      </c>
      <c r="M855" s="149" t="str">
        <f>IF($F855="","",VLOOKUP($F855,'Bảng tổng hợp'!$C$11:$M$20000,11,0))</f>
        <v/>
      </c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</row>
    <row r="856" ht="15.75" customHeight="1">
      <c r="A856" s="15"/>
      <c r="B856" s="15"/>
      <c r="C856" s="16"/>
      <c r="D856" s="15"/>
      <c r="E856" s="15"/>
      <c r="F856" s="15"/>
      <c r="G856" s="143" t="str">
        <f>IF($F856="","",VLOOKUP($F856,'Bảng tổng hợp'!$C$11:$Q$20000,2,0))</f>
        <v/>
      </c>
      <c r="H856" s="144" t="str">
        <f>IF($F856="","",VLOOKUP($F856,'Bảng tổng hợp'!$C$11:$Q$20000,3,0))</f>
        <v/>
      </c>
      <c r="I856" s="19"/>
      <c r="J856" s="146">
        <f>IF(F856="",0,VLOOKUP(F856,'Bảng tổng hợp'!$P$11:$Q$397,2,0))</f>
        <v>0</v>
      </c>
      <c r="K856" s="147">
        <f t="shared" si="2"/>
        <v>0</v>
      </c>
      <c r="L856" s="148" t="str">
        <f>IF($F856="","",VLOOKUP($F856,'Bảng tổng hợp'!$C$11:$M$20000,10,0))</f>
        <v/>
      </c>
      <c r="M856" s="149" t="str">
        <f>IF($F856="","",VLOOKUP($F856,'Bảng tổng hợp'!$C$11:$M$20000,11,0))</f>
        <v/>
      </c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</row>
    <row r="857" ht="15.75" customHeight="1">
      <c r="A857" s="15"/>
      <c r="B857" s="15"/>
      <c r="C857" s="16"/>
      <c r="D857" s="15"/>
      <c r="E857" s="15"/>
      <c r="F857" s="15"/>
      <c r="G857" s="143" t="str">
        <f>IF($F857="","",VLOOKUP($F857,'Bảng tổng hợp'!$C$11:$Q$20000,2,0))</f>
        <v/>
      </c>
      <c r="H857" s="144" t="str">
        <f>IF($F857="","",VLOOKUP($F857,'Bảng tổng hợp'!$C$11:$Q$20000,3,0))</f>
        <v/>
      </c>
      <c r="I857" s="19"/>
      <c r="J857" s="146">
        <f>IF(F857="",0,VLOOKUP(F857,'Bảng tổng hợp'!$P$11:$Q$397,2,0))</f>
        <v>0</v>
      </c>
      <c r="K857" s="147">
        <f t="shared" si="2"/>
        <v>0</v>
      </c>
      <c r="L857" s="148" t="str">
        <f>IF($F857="","",VLOOKUP($F857,'Bảng tổng hợp'!$C$11:$M$20000,10,0))</f>
        <v/>
      </c>
      <c r="M857" s="149" t="str">
        <f>IF($F857="","",VLOOKUP($F857,'Bảng tổng hợp'!$C$11:$M$20000,11,0))</f>
        <v/>
      </c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</row>
    <row r="858" ht="15.75" customHeight="1">
      <c r="A858" s="15"/>
      <c r="B858" s="15"/>
      <c r="C858" s="16"/>
      <c r="D858" s="15"/>
      <c r="E858" s="15"/>
      <c r="F858" s="15"/>
      <c r="G858" s="143" t="str">
        <f>IF($F858="","",VLOOKUP($F858,'Bảng tổng hợp'!$C$11:$Q$20000,2,0))</f>
        <v/>
      </c>
      <c r="H858" s="144" t="str">
        <f>IF($F858="","",VLOOKUP($F858,'Bảng tổng hợp'!$C$11:$Q$20000,3,0))</f>
        <v/>
      </c>
      <c r="I858" s="19"/>
      <c r="J858" s="146">
        <f>IF(F858="",0,VLOOKUP(F858,'Bảng tổng hợp'!$P$11:$Q$397,2,0))</f>
        <v>0</v>
      </c>
      <c r="K858" s="147">
        <f t="shared" si="2"/>
        <v>0</v>
      </c>
      <c r="L858" s="148" t="str">
        <f>IF($F858="","",VLOOKUP($F858,'Bảng tổng hợp'!$C$11:$M$20000,10,0))</f>
        <v/>
      </c>
      <c r="M858" s="149" t="str">
        <f>IF($F858="","",VLOOKUP($F858,'Bảng tổng hợp'!$C$11:$M$20000,11,0))</f>
        <v/>
      </c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</row>
    <row r="859" ht="15.75" customHeight="1">
      <c r="A859" s="15"/>
      <c r="B859" s="15"/>
      <c r="C859" s="16"/>
      <c r="D859" s="15"/>
      <c r="E859" s="15"/>
      <c r="F859" s="15"/>
      <c r="G859" s="143" t="str">
        <f>IF($F859="","",VLOOKUP($F859,'Bảng tổng hợp'!$C$11:$Q$20000,2,0))</f>
        <v/>
      </c>
      <c r="H859" s="144" t="str">
        <f>IF($F859="","",VLOOKUP($F859,'Bảng tổng hợp'!$C$11:$Q$20000,3,0))</f>
        <v/>
      </c>
      <c r="I859" s="19"/>
      <c r="J859" s="146">
        <f>IF(F859="",0,VLOOKUP(F859,'Bảng tổng hợp'!$P$11:$Q$397,2,0))</f>
        <v>0</v>
      </c>
      <c r="K859" s="147">
        <f t="shared" si="2"/>
        <v>0</v>
      </c>
      <c r="L859" s="148" t="str">
        <f>IF($F859="","",VLOOKUP($F859,'Bảng tổng hợp'!$C$11:$M$20000,10,0))</f>
        <v/>
      </c>
      <c r="M859" s="149" t="str">
        <f>IF($F859="","",VLOOKUP($F859,'Bảng tổng hợp'!$C$11:$M$20000,11,0))</f>
        <v/>
      </c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</row>
    <row r="860" ht="15.75" customHeight="1">
      <c r="A860" s="15"/>
      <c r="B860" s="15"/>
      <c r="C860" s="16"/>
      <c r="D860" s="15"/>
      <c r="E860" s="15"/>
      <c r="F860" s="15"/>
      <c r="G860" s="143" t="str">
        <f>IF($F860="","",VLOOKUP($F860,'Bảng tổng hợp'!$C$11:$Q$20000,2,0))</f>
        <v/>
      </c>
      <c r="H860" s="144" t="str">
        <f>IF($F860="","",VLOOKUP($F860,'Bảng tổng hợp'!$C$11:$Q$20000,3,0))</f>
        <v/>
      </c>
      <c r="I860" s="19"/>
      <c r="J860" s="146">
        <f>IF(F860="",0,VLOOKUP(F860,'Bảng tổng hợp'!$P$11:$Q$397,2,0))</f>
        <v>0</v>
      </c>
      <c r="K860" s="147">
        <f t="shared" si="2"/>
        <v>0</v>
      </c>
      <c r="L860" s="148" t="str">
        <f>IF($F860="","",VLOOKUP($F860,'Bảng tổng hợp'!$C$11:$M$20000,10,0))</f>
        <v/>
      </c>
      <c r="M860" s="149" t="str">
        <f>IF($F860="","",VLOOKUP($F860,'Bảng tổng hợp'!$C$11:$M$20000,11,0))</f>
        <v/>
      </c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</row>
    <row r="861" ht="15.75" customHeight="1">
      <c r="A861" s="15"/>
      <c r="B861" s="15"/>
      <c r="C861" s="16"/>
      <c r="D861" s="15"/>
      <c r="E861" s="15"/>
      <c r="F861" s="15"/>
      <c r="G861" s="143" t="str">
        <f>IF($F861="","",VLOOKUP($F861,'Bảng tổng hợp'!$C$11:$Q$20000,2,0))</f>
        <v/>
      </c>
      <c r="H861" s="144" t="str">
        <f>IF($F861="","",VLOOKUP($F861,'Bảng tổng hợp'!$C$11:$Q$20000,3,0))</f>
        <v/>
      </c>
      <c r="I861" s="19"/>
      <c r="J861" s="146">
        <f>IF(F861="",0,VLOOKUP(F861,'Bảng tổng hợp'!$P$11:$Q$397,2,0))</f>
        <v>0</v>
      </c>
      <c r="K861" s="147">
        <f t="shared" si="2"/>
        <v>0</v>
      </c>
      <c r="L861" s="148" t="str">
        <f>IF($F861="","",VLOOKUP($F861,'Bảng tổng hợp'!$C$11:$M$20000,10,0))</f>
        <v/>
      </c>
      <c r="M861" s="149" t="str">
        <f>IF($F861="","",VLOOKUP($F861,'Bảng tổng hợp'!$C$11:$M$20000,11,0))</f>
        <v/>
      </c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</row>
    <row r="862" ht="15.75" customHeight="1">
      <c r="A862" s="15"/>
      <c r="B862" s="15"/>
      <c r="C862" s="16"/>
      <c r="D862" s="15"/>
      <c r="E862" s="15"/>
      <c r="F862" s="15"/>
      <c r="G862" s="143" t="str">
        <f>IF($F862="","",VLOOKUP($F862,'Bảng tổng hợp'!$C$11:$Q$20000,2,0))</f>
        <v/>
      </c>
      <c r="H862" s="144" t="str">
        <f>IF($F862="","",VLOOKUP($F862,'Bảng tổng hợp'!$C$11:$Q$20000,3,0))</f>
        <v/>
      </c>
      <c r="I862" s="19"/>
      <c r="J862" s="146">
        <f>IF(F862="",0,VLOOKUP(F862,'Bảng tổng hợp'!$P$11:$Q$397,2,0))</f>
        <v>0</v>
      </c>
      <c r="K862" s="147">
        <f t="shared" si="2"/>
        <v>0</v>
      </c>
      <c r="L862" s="148" t="str">
        <f>IF($F862="","",VLOOKUP($F862,'Bảng tổng hợp'!$C$11:$M$20000,10,0))</f>
        <v/>
      </c>
      <c r="M862" s="149" t="str">
        <f>IF($F862="","",VLOOKUP($F862,'Bảng tổng hợp'!$C$11:$M$20000,11,0))</f>
        <v/>
      </c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</row>
    <row r="863" ht="15.75" customHeight="1">
      <c r="A863" s="15"/>
      <c r="B863" s="15"/>
      <c r="C863" s="16"/>
      <c r="D863" s="15"/>
      <c r="E863" s="15"/>
      <c r="F863" s="15"/>
      <c r="G863" s="143" t="str">
        <f>IF($F863="","",VLOOKUP($F863,'Bảng tổng hợp'!$C$11:$Q$20000,2,0))</f>
        <v/>
      </c>
      <c r="H863" s="144" t="str">
        <f>IF($F863="","",VLOOKUP($F863,'Bảng tổng hợp'!$C$11:$Q$20000,3,0))</f>
        <v/>
      </c>
      <c r="I863" s="19"/>
      <c r="J863" s="146">
        <f>IF(F863="",0,VLOOKUP(F863,'Bảng tổng hợp'!$P$11:$Q$397,2,0))</f>
        <v>0</v>
      </c>
      <c r="K863" s="147">
        <f t="shared" si="2"/>
        <v>0</v>
      </c>
      <c r="L863" s="148" t="str">
        <f>IF($F863="","",VLOOKUP($F863,'Bảng tổng hợp'!$C$11:$M$20000,10,0))</f>
        <v/>
      </c>
      <c r="M863" s="149" t="str">
        <f>IF($F863="","",VLOOKUP($F863,'Bảng tổng hợp'!$C$11:$M$20000,11,0))</f>
        <v/>
      </c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</row>
    <row r="864" ht="15.75" customHeight="1">
      <c r="A864" s="15"/>
      <c r="B864" s="15"/>
      <c r="C864" s="16"/>
      <c r="D864" s="15"/>
      <c r="E864" s="15"/>
      <c r="F864" s="15"/>
      <c r="G864" s="143" t="str">
        <f>IF($F864="","",VLOOKUP($F864,'Bảng tổng hợp'!$C$11:$Q$20000,2,0))</f>
        <v/>
      </c>
      <c r="H864" s="144" t="str">
        <f>IF($F864="","",VLOOKUP($F864,'Bảng tổng hợp'!$C$11:$Q$20000,3,0))</f>
        <v/>
      </c>
      <c r="I864" s="19"/>
      <c r="J864" s="146">
        <f>IF(F864="",0,VLOOKUP(F864,'Bảng tổng hợp'!$P$11:$Q$397,2,0))</f>
        <v>0</v>
      </c>
      <c r="K864" s="147">
        <f t="shared" si="2"/>
        <v>0</v>
      </c>
      <c r="L864" s="148" t="str">
        <f>IF($F864="","",VLOOKUP($F864,'Bảng tổng hợp'!$C$11:$M$20000,10,0))</f>
        <v/>
      </c>
      <c r="M864" s="149" t="str">
        <f>IF($F864="","",VLOOKUP($F864,'Bảng tổng hợp'!$C$11:$M$20000,11,0))</f>
        <v/>
      </c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</row>
    <row r="865" ht="15.75" customHeight="1">
      <c r="A865" s="15"/>
      <c r="B865" s="15"/>
      <c r="C865" s="16"/>
      <c r="D865" s="15"/>
      <c r="E865" s="15"/>
      <c r="F865" s="15"/>
      <c r="G865" s="143" t="str">
        <f>IF($F865="","",VLOOKUP($F865,'Bảng tổng hợp'!$C$11:$Q$20000,2,0))</f>
        <v/>
      </c>
      <c r="H865" s="144" t="str">
        <f>IF($F865="","",VLOOKUP($F865,'Bảng tổng hợp'!$C$11:$Q$20000,3,0))</f>
        <v/>
      </c>
      <c r="I865" s="19"/>
      <c r="J865" s="146">
        <f>IF(F865="",0,VLOOKUP(F865,'Bảng tổng hợp'!$P$11:$Q$397,2,0))</f>
        <v>0</v>
      </c>
      <c r="K865" s="147">
        <f t="shared" si="2"/>
        <v>0</v>
      </c>
      <c r="L865" s="148" t="str">
        <f>IF($F865="","",VLOOKUP($F865,'Bảng tổng hợp'!$C$11:$M$20000,10,0))</f>
        <v/>
      </c>
      <c r="M865" s="149" t="str">
        <f>IF($F865="","",VLOOKUP($F865,'Bảng tổng hợp'!$C$11:$M$20000,11,0))</f>
        <v/>
      </c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</row>
    <row r="866" ht="15.75" customHeight="1">
      <c r="A866" s="15"/>
      <c r="B866" s="15"/>
      <c r="C866" s="16"/>
      <c r="D866" s="15"/>
      <c r="E866" s="15"/>
      <c r="F866" s="15"/>
      <c r="G866" s="143" t="str">
        <f>IF($F866="","",VLOOKUP($F866,'Bảng tổng hợp'!$C$11:$Q$20000,2,0))</f>
        <v/>
      </c>
      <c r="H866" s="144" t="str">
        <f>IF($F866="","",VLOOKUP($F866,'Bảng tổng hợp'!$C$11:$Q$20000,3,0))</f>
        <v/>
      </c>
      <c r="I866" s="19"/>
      <c r="J866" s="146">
        <f>IF(F866="",0,VLOOKUP(F866,'Bảng tổng hợp'!$P$11:$Q$397,2,0))</f>
        <v>0</v>
      </c>
      <c r="K866" s="147">
        <f t="shared" si="2"/>
        <v>0</v>
      </c>
      <c r="L866" s="148" t="str">
        <f>IF($F866="","",VLOOKUP($F866,'Bảng tổng hợp'!$C$11:$M$20000,10,0))</f>
        <v/>
      </c>
      <c r="M866" s="149" t="str">
        <f>IF($F866="","",VLOOKUP($F866,'Bảng tổng hợp'!$C$11:$M$20000,11,0))</f>
        <v/>
      </c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</row>
    <row r="867" ht="15.75" customHeight="1">
      <c r="A867" s="15"/>
      <c r="B867" s="15"/>
      <c r="C867" s="16"/>
      <c r="D867" s="15"/>
      <c r="E867" s="15"/>
      <c r="F867" s="15"/>
      <c r="G867" s="143" t="str">
        <f>IF($F867="","",VLOOKUP($F867,'Bảng tổng hợp'!$C$11:$Q$20000,2,0))</f>
        <v/>
      </c>
      <c r="H867" s="144" t="str">
        <f>IF($F867="","",VLOOKUP($F867,'Bảng tổng hợp'!$C$11:$Q$20000,3,0))</f>
        <v/>
      </c>
      <c r="I867" s="19"/>
      <c r="J867" s="146">
        <f>IF(F867="",0,VLOOKUP(F867,'Bảng tổng hợp'!$P$11:$Q$397,2,0))</f>
        <v>0</v>
      </c>
      <c r="K867" s="147">
        <f t="shared" si="2"/>
        <v>0</v>
      </c>
      <c r="L867" s="148" t="str">
        <f>IF($F867="","",VLOOKUP($F867,'Bảng tổng hợp'!$C$11:$M$20000,10,0))</f>
        <v/>
      </c>
      <c r="M867" s="149" t="str">
        <f>IF($F867="","",VLOOKUP($F867,'Bảng tổng hợp'!$C$11:$M$20000,11,0))</f>
        <v/>
      </c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</row>
    <row r="868" ht="15.75" customHeight="1">
      <c r="A868" s="15"/>
      <c r="B868" s="15"/>
      <c r="C868" s="16"/>
      <c r="D868" s="15"/>
      <c r="E868" s="15"/>
      <c r="F868" s="15"/>
      <c r="G868" s="143" t="str">
        <f>IF($F868="","",VLOOKUP($F868,'Bảng tổng hợp'!$C$11:$Q$20000,2,0))</f>
        <v/>
      </c>
      <c r="H868" s="144" t="str">
        <f>IF($F868="","",VLOOKUP($F868,'Bảng tổng hợp'!$C$11:$Q$20000,3,0))</f>
        <v/>
      </c>
      <c r="I868" s="19"/>
      <c r="J868" s="146">
        <f>IF(F868="",0,VLOOKUP(F868,'Bảng tổng hợp'!$P$11:$Q$397,2,0))</f>
        <v>0</v>
      </c>
      <c r="K868" s="147">
        <f t="shared" si="2"/>
        <v>0</v>
      </c>
      <c r="L868" s="148" t="str">
        <f>IF($F868="","",VLOOKUP($F868,'Bảng tổng hợp'!$C$11:$M$20000,10,0))</f>
        <v/>
      </c>
      <c r="M868" s="149" t="str">
        <f>IF($F868="","",VLOOKUP($F868,'Bảng tổng hợp'!$C$11:$M$20000,11,0))</f>
        <v/>
      </c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</row>
    <row r="869" ht="15.75" customHeight="1">
      <c r="A869" s="15"/>
      <c r="B869" s="15"/>
      <c r="C869" s="16"/>
      <c r="D869" s="15"/>
      <c r="E869" s="15"/>
      <c r="F869" s="15"/>
      <c r="G869" s="143" t="str">
        <f>IF($F869="","",VLOOKUP($F869,'Bảng tổng hợp'!$C$11:$Q$20000,2,0))</f>
        <v/>
      </c>
      <c r="H869" s="144" t="str">
        <f>IF($F869="","",VLOOKUP($F869,'Bảng tổng hợp'!$C$11:$Q$20000,3,0))</f>
        <v/>
      </c>
      <c r="I869" s="19"/>
      <c r="J869" s="146">
        <f>IF(F869="",0,VLOOKUP(F869,'Bảng tổng hợp'!$P$11:$Q$397,2,0))</f>
        <v>0</v>
      </c>
      <c r="K869" s="147">
        <f t="shared" si="2"/>
        <v>0</v>
      </c>
      <c r="L869" s="148" t="str">
        <f>IF($F869="","",VLOOKUP($F869,'Bảng tổng hợp'!$C$11:$M$20000,10,0))</f>
        <v/>
      </c>
      <c r="M869" s="149" t="str">
        <f>IF($F869="","",VLOOKUP($F869,'Bảng tổng hợp'!$C$11:$M$20000,11,0))</f>
        <v/>
      </c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</row>
    <row r="870" ht="15.75" customHeight="1">
      <c r="A870" s="15"/>
      <c r="B870" s="15"/>
      <c r="C870" s="16"/>
      <c r="D870" s="15"/>
      <c r="E870" s="15"/>
      <c r="F870" s="15"/>
      <c r="G870" s="143" t="str">
        <f>IF($F870="","",VLOOKUP($F870,'Bảng tổng hợp'!$C$11:$Q$20000,2,0))</f>
        <v/>
      </c>
      <c r="H870" s="144" t="str">
        <f>IF($F870="","",VLOOKUP($F870,'Bảng tổng hợp'!$C$11:$Q$20000,3,0))</f>
        <v/>
      </c>
      <c r="I870" s="19"/>
      <c r="J870" s="146">
        <f>IF(F870="",0,VLOOKUP(F870,'Bảng tổng hợp'!$P$11:$Q$397,2,0))</f>
        <v>0</v>
      </c>
      <c r="K870" s="147">
        <f t="shared" si="2"/>
        <v>0</v>
      </c>
      <c r="L870" s="148" t="str">
        <f>IF($F870="","",VLOOKUP($F870,'Bảng tổng hợp'!$C$11:$M$20000,10,0))</f>
        <v/>
      </c>
      <c r="M870" s="149" t="str">
        <f>IF($F870="","",VLOOKUP($F870,'Bảng tổng hợp'!$C$11:$M$20000,11,0))</f>
        <v/>
      </c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</row>
    <row r="871" ht="15.75" customHeight="1">
      <c r="A871" s="15"/>
      <c r="B871" s="15"/>
      <c r="C871" s="16"/>
      <c r="D871" s="15"/>
      <c r="E871" s="15"/>
      <c r="F871" s="15"/>
      <c r="G871" s="143" t="str">
        <f>IF($F871="","",VLOOKUP($F871,'Bảng tổng hợp'!$C$11:$Q$20000,2,0))</f>
        <v/>
      </c>
      <c r="H871" s="144" t="str">
        <f>IF($F871="","",VLOOKUP($F871,'Bảng tổng hợp'!$C$11:$Q$20000,3,0))</f>
        <v/>
      </c>
      <c r="I871" s="19"/>
      <c r="J871" s="146">
        <f>IF(F871="",0,VLOOKUP(F871,'Bảng tổng hợp'!$P$11:$Q$397,2,0))</f>
        <v>0</v>
      </c>
      <c r="K871" s="147">
        <f t="shared" si="2"/>
        <v>0</v>
      </c>
      <c r="L871" s="148" t="str">
        <f>IF($F871="","",VLOOKUP($F871,'Bảng tổng hợp'!$C$11:$M$20000,10,0))</f>
        <v/>
      </c>
      <c r="M871" s="149" t="str">
        <f>IF($F871="","",VLOOKUP($F871,'Bảng tổng hợp'!$C$11:$M$20000,11,0))</f>
        <v/>
      </c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</row>
    <row r="872" ht="15.75" customHeight="1">
      <c r="A872" s="15"/>
      <c r="B872" s="15"/>
      <c r="C872" s="16"/>
      <c r="D872" s="15"/>
      <c r="E872" s="15"/>
      <c r="F872" s="15"/>
      <c r="G872" s="143" t="str">
        <f>IF($F872="","",VLOOKUP($F872,'Bảng tổng hợp'!$C$11:$Q$20000,2,0))</f>
        <v/>
      </c>
      <c r="H872" s="144" t="str">
        <f>IF($F872="","",VLOOKUP($F872,'Bảng tổng hợp'!$C$11:$Q$20000,3,0))</f>
        <v/>
      </c>
      <c r="I872" s="19"/>
      <c r="J872" s="146">
        <f>IF(F872="",0,VLOOKUP(F872,'Bảng tổng hợp'!$P$11:$Q$397,2,0))</f>
        <v>0</v>
      </c>
      <c r="K872" s="147">
        <f t="shared" si="2"/>
        <v>0</v>
      </c>
      <c r="L872" s="148" t="str">
        <f>IF($F872="","",VLOOKUP($F872,'Bảng tổng hợp'!$C$11:$M$20000,10,0))</f>
        <v/>
      </c>
      <c r="M872" s="149" t="str">
        <f>IF($F872="","",VLOOKUP($F872,'Bảng tổng hợp'!$C$11:$M$20000,11,0))</f>
        <v/>
      </c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</row>
    <row r="873" ht="15.75" customHeight="1">
      <c r="A873" s="15"/>
      <c r="B873" s="15"/>
      <c r="C873" s="16"/>
      <c r="D873" s="15"/>
      <c r="E873" s="15"/>
      <c r="F873" s="15"/>
      <c r="G873" s="143" t="str">
        <f>IF($F873="","",VLOOKUP($F873,'Bảng tổng hợp'!$C$11:$Q$20000,2,0))</f>
        <v/>
      </c>
      <c r="H873" s="144" t="str">
        <f>IF($F873="","",VLOOKUP($F873,'Bảng tổng hợp'!$C$11:$Q$20000,3,0))</f>
        <v/>
      </c>
      <c r="I873" s="19"/>
      <c r="J873" s="146">
        <f>IF(F873="",0,VLOOKUP(F873,'Bảng tổng hợp'!$P$11:$Q$397,2,0))</f>
        <v>0</v>
      </c>
      <c r="K873" s="147">
        <f t="shared" si="2"/>
        <v>0</v>
      </c>
      <c r="L873" s="148" t="str">
        <f>IF($F873="","",VLOOKUP($F873,'Bảng tổng hợp'!$C$11:$M$20000,10,0))</f>
        <v/>
      </c>
      <c r="M873" s="149" t="str">
        <f>IF($F873="","",VLOOKUP($F873,'Bảng tổng hợp'!$C$11:$M$20000,11,0))</f>
        <v/>
      </c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</row>
    <row r="874" ht="15.75" customHeight="1">
      <c r="A874" s="15"/>
      <c r="B874" s="15"/>
      <c r="C874" s="16"/>
      <c r="D874" s="15"/>
      <c r="E874" s="15"/>
      <c r="F874" s="15"/>
      <c r="G874" s="143" t="str">
        <f>IF($F874="","",VLOOKUP($F874,'Bảng tổng hợp'!$C$11:$Q$20000,2,0))</f>
        <v/>
      </c>
      <c r="H874" s="144" t="str">
        <f>IF($F874="","",VLOOKUP($F874,'Bảng tổng hợp'!$C$11:$Q$20000,3,0))</f>
        <v/>
      </c>
      <c r="I874" s="19"/>
      <c r="J874" s="146">
        <f>IF(F874="",0,VLOOKUP(F874,'Bảng tổng hợp'!$P$11:$Q$397,2,0))</f>
        <v>0</v>
      </c>
      <c r="K874" s="147">
        <f t="shared" si="2"/>
        <v>0</v>
      </c>
      <c r="L874" s="148" t="str">
        <f>IF($F874="","",VLOOKUP($F874,'Bảng tổng hợp'!$C$11:$M$20000,10,0))</f>
        <v/>
      </c>
      <c r="M874" s="149" t="str">
        <f>IF($F874="","",VLOOKUP($F874,'Bảng tổng hợp'!$C$11:$M$20000,11,0))</f>
        <v/>
      </c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</row>
    <row r="875" ht="15.75" customHeight="1">
      <c r="A875" s="15"/>
      <c r="B875" s="15"/>
      <c r="C875" s="16"/>
      <c r="D875" s="15"/>
      <c r="E875" s="15"/>
      <c r="F875" s="15"/>
      <c r="G875" s="143" t="str">
        <f>IF($F875="","",VLOOKUP($F875,'Bảng tổng hợp'!$C$11:$Q$20000,2,0))</f>
        <v/>
      </c>
      <c r="H875" s="144" t="str">
        <f>IF($F875="","",VLOOKUP($F875,'Bảng tổng hợp'!$C$11:$Q$20000,3,0))</f>
        <v/>
      </c>
      <c r="I875" s="19"/>
      <c r="J875" s="146">
        <f>IF(F875="",0,VLOOKUP(F875,'Bảng tổng hợp'!$P$11:$Q$397,2,0))</f>
        <v>0</v>
      </c>
      <c r="K875" s="147">
        <f t="shared" si="2"/>
        <v>0</v>
      </c>
      <c r="L875" s="148" t="str">
        <f>IF($F875="","",VLOOKUP($F875,'Bảng tổng hợp'!$C$11:$M$20000,10,0))</f>
        <v/>
      </c>
      <c r="M875" s="149" t="str">
        <f>IF($F875="","",VLOOKUP($F875,'Bảng tổng hợp'!$C$11:$M$20000,11,0))</f>
        <v/>
      </c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</row>
    <row r="876" ht="15.75" customHeight="1">
      <c r="A876" s="15"/>
      <c r="B876" s="15"/>
      <c r="C876" s="16"/>
      <c r="D876" s="15"/>
      <c r="E876" s="15"/>
      <c r="F876" s="15"/>
      <c r="G876" s="143" t="str">
        <f>IF($F876="","",VLOOKUP($F876,'Bảng tổng hợp'!$C$11:$Q$20000,2,0))</f>
        <v/>
      </c>
      <c r="H876" s="144" t="str">
        <f>IF($F876="","",VLOOKUP($F876,'Bảng tổng hợp'!$C$11:$Q$20000,3,0))</f>
        <v/>
      </c>
      <c r="I876" s="19"/>
      <c r="J876" s="146">
        <f>IF(F876="",0,VLOOKUP(F876,'Bảng tổng hợp'!$P$11:$Q$397,2,0))</f>
        <v>0</v>
      </c>
      <c r="K876" s="147">
        <f t="shared" si="2"/>
        <v>0</v>
      </c>
      <c r="L876" s="148" t="str">
        <f>IF($F876="","",VLOOKUP($F876,'Bảng tổng hợp'!$C$11:$M$20000,10,0))</f>
        <v/>
      </c>
      <c r="M876" s="149" t="str">
        <f>IF($F876="","",VLOOKUP($F876,'Bảng tổng hợp'!$C$11:$M$20000,11,0))</f>
        <v/>
      </c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</row>
    <row r="877" ht="15.75" customHeight="1">
      <c r="A877" s="15"/>
      <c r="B877" s="15"/>
      <c r="C877" s="16"/>
      <c r="D877" s="15"/>
      <c r="E877" s="15"/>
      <c r="F877" s="15"/>
      <c r="G877" s="143" t="str">
        <f>IF($F877="","",VLOOKUP($F877,'Bảng tổng hợp'!$C$11:$Q$20000,2,0))</f>
        <v/>
      </c>
      <c r="H877" s="144" t="str">
        <f>IF($F877="","",VLOOKUP($F877,'Bảng tổng hợp'!$C$11:$Q$20000,3,0))</f>
        <v/>
      </c>
      <c r="I877" s="19"/>
      <c r="J877" s="146">
        <f>IF(F877="",0,VLOOKUP(F877,'Bảng tổng hợp'!$P$11:$Q$397,2,0))</f>
        <v>0</v>
      </c>
      <c r="K877" s="147">
        <f t="shared" si="2"/>
        <v>0</v>
      </c>
      <c r="L877" s="148" t="str">
        <f>IF($F877="","",VLOOKUP($F877,'Bảng tổng hợp'!$C$11:$M$20000,10,0))</f>
        <v/>
      </c>
      <c r="M877" s="149" t="str">
        <f>IF($F877="","",VLOOKUP($F877,'Bảng tổng hợp'!$C$11:$M$20000,11,0))</f>
        <v/>
      </c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</row>
    <row r="878" ht="15.75" customHeight="1">
      <c r="A878" s="15"/>
      <c r="B878" s="15"/>
      <c r="C878" s="16"/>
      <c r="D878" s="15"/>
      <c r="E878" s="15"/>
      <c r="F878" s="15"/>
      <c r="G878" s="143" t="str">
        <f>IF($F878="","",VLOOKUP($F878,'Bảng tổng hợp'!$C$11:$Q$20000,2,0))</f>
        <v/>
      </c>
      <c r="H878" s="144" t="str">
        <f>IF($F878="","",VLOOKUP($F878,'Bảng tổng hợp'!$C$11:$Q$20000,3,0))</f>
        <v/>
      </c>
      <c r="I878" s="19"/>
      <c r="J878" s="146">
        <f>IF(F878="",0,VLOOKUP(F878,'Bảng tổng hợp'!$P$11:$Q$397,2,0))</f>
        <v>0</v>
      </c>
      <c r="K878" s="147">
        <f t="shared" si="2"/>
        <v>0</v>
      </c>
      <c r="L878" s="148" t="str">
        <f>IF($F878="","",VLOOKUP($F878,'Bảng tổng hợp'!$C$11:$M$20000,10,0))</f>
        <v/>
      </c>
      <c r="M878" s="149" t="str">
        <f>IF($F878="","",VLOOKUP($F878,'Bảng tổng hợp'!$C$11:$M$20000,11,0))</f>
        <v/>
      </c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</row>
    <row r="879" ht="15.75" customHeight="1">
      <c r="A879" s="15"/>
      <c r="B879" s="15"/>
      <c r="C879" s="16"/>
      <c r="D879" s="15"/>
      <c r="E879" s="15"/>
      <c r="F879" s="15"/>
      <c r="G879" s="143" t="str">
        <f>IF($F879="","",VLOOKUP($F879,'Bảng tổng hợp'!$C$11:$Q$20000,2,0))</f>
        <v/>
      </c>
      <c r="H879" s="144" t="str">
        <f>IF($F879="","",VLOOKUP($F879,'Bảng tổng hợp'!$C$11:$Q$20000,3,0))</f>
        <v/>
      </c>
      <c r="I879" s="19"/>
      <c r="J879" s="146">
        <f>IF(F879="",0,VLOOKUP(F879,'Bảng tổng hợp'!$P$11:$Q$397,2,0))</f>
        <v>0</v>
      </c>
      <c r="K879" s="147">
        <f t="shared" si="2"/>
        <v>0</v>
      </c>
      <c r="L879" s="148" t="str">
        <f>IF($F879="","",VLOOKUP($F879,'Bảng tổng hợp'!$C$11:$M$20000,10,0))</f>
        <v/>
      </c>
      <c r="M879" s="149" t="str">
        <f>IF($F879="","",VLOOKUP($F879,'Bảng tổng hợp'!$C$11:$M$20000,11,0))</f>
        <v/>
      </c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</row>
    <row r="880" ht="15.75" customHeight="1">
      <c r="A880" s="15"/>
      <c r="B880" s="15"/>
      <c r="C880" s="16"/>
      <c r="D880" s="15"/>
      <c r="E880" s="15"/>
      <c r="F880" s="15"/>
      <c r="G880" s="143" t="str">
        <f>IF($F880="","",VLOOKUP($F880,'Bảng tổng hợp'!$C$11:$Q$20000,2,0))</f>
        <v/>
      </c>
      <c r="H880" s="144" t="str">
        <f>IF($F880="","",VLOOKUP($F880,'Bảng tổng hợp'!$C$11:$Q$20000,3,0))</f>
        <v/>
      </c>
      <c r="I880" s="19"/>
      <c r="J880" s="146">
        <f>IF(F880="",0,VLOOKUP(F880,'Bảng tổng hợp'!$P$11:$Q$397,2,0))</f>
        <v>0</v>
      </c>
      <c r="K880" s="147">
        <f t="shared" si="2"/>
        <v>0</v>
      </c>
      <c r="L880" s="148" t="str">
        <f>IF($F880="","",VLOOKUP($F880,'Bảng tổng hợp'!$C$11:$M$20000,10,0))</f>
        <v/>
      </c>
      <c r="M880" s="149" t="str">
        <f>IF($F880="","",VLOOKUP($F880,'Bảng tổng hợp'!$C$11:$M$20000,11,0))</f>
        <v/>
      </c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</row>
    <row r="881" ht="15.75" customHeight="1">
      <c r="A881" s="15"/>
      <c r="B881" s="15"/>
      <c r="C881" s="16"/>
      <c r="D881" s="15"/>
      <c r="E881" s="15"/>
      <c r="F881" s="15"/>
      <c r="G881" s="143" t="str">
        <f>IF($F881="","",VLOOKUP($F881,'Bảng tổng hợp'!$C$11:$Q$20000,2,0))</f>
        <v/>
      </c>
      <c r="H881" s="144" t="str">
        <f>IF($F881="","",VLOOKUP($F881,'Bảng tổng hợp'!$C$11:$Q$20000,3,0))</f>
        <v/>
      </c>
      <c r="I881" s="19"/>
      <c r="J881" s="146">
        <f>IF(F881="",0,VLOOKUP(F881,'Bảng tổng hợp'!$P$11:$Q$397,2,0))</f>
        <v>0</v>
      </c>
      <c r="K881" s="147">
        <f t="shared" si="2"/>
        <v>0</v>
      </c>
      <c r="L881" s="148" t="str">
        <f>IF($F881="","",VLOOKUP($F881,'Bảng tổng hợp'!$C$11:$M$20000,10,0))</f>
        <v/>
      </c>
      <c r="M881" s="149" t="str">
        <f>IF($F881="","",VLOOKUP($F881,'Bảng tổng hợp'!$C$11:$M$20000,11,0))</f>
        <v/>
      </c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</row>
    <row r="882" ht="15.75" customHeight="1">
      <c r="A882" s="15"/>
      <c r="B882" s="15"/>
      <c r="C882" s="16"/>
      <c r="D882" s="15"/>
      <c r="E882" s="15"/>
      <c r="F882" s="15"/>
      <c r="G882" s="143" t="str">
        <f>IF($F882="","",VLOOKUP($F882,'Bảng tổng hợp'!$C$11:$Q$20000,2,0))</f>
        <v/>
      </c>
      <c r="H882" s="144" t="str">
        <f>IF($F882="","",VLOOKUP($F882,'Bảng tổng hợp'!$C$11:$Q$20000,3,0))</f>
        <v/>
      </c>
      <c r="I882" s="19"/>
      <c r="J882" s="146">
        <f>IF(F882="",0,VLOOKUP(F882,'Bảng tổng hợp'!$P$11:$Q$397,2,0))</f>
        <v>0</v>
      </c>
      <c r="K882" s="147">
        <f t="shared" si="2"/>
        <v>0</v>
      </c>
      <c r="L882" s="148" t="str">
        <f>IF($F882="","",VLOOKUP($F882,'Bảng tổng hợp'!$C$11:$M$20000,10,0))</f>
        <v/>
      </c>
      <c r="M882" s="149" t="str">
        <f>IF($F882="","",VLOOKUP($F882,'Bảng tổng hợp'!$C$11:$M$20000,11,0))</f>
        <v/>
      </c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</row>
    <row r="883" ht="15.75" customHeight="1">
      <c r="A883" s="15"/>
      <c r="B883" s="15"/>
      <c r="C883" s="16"/>
      <c r="D883" s="15"/>
      <c r="E883" s="15"/>
      <c r="F883" s="15"/>
      <c r="G883" s="143" t="str">
        <f>IF($F883="","",VLOOKUP($F883,'Bảng tổng hợp'!$C$11:$Q$20000,2,0))</f>
        <v/>
      </c>
      <c r="H883" s="144" t="str">
        <f>IF($F883="","",VLOOKUP($F883,'Bảng tổng hợp'!$C$11:$Q$20000,3,0))</f>
        <v/>
      </c>
      <c r="I883" s="19"/>
      <c r="J883" s="146">
        <f>IF(F883="",0,VLOOKUP(F883,'Bảng tổng hợp'!$P$11:$Q$397,2,0))</f>
        <v>0</v>
      </c>
      <c r="K883" s="147">
        <f t="shared" si="2"/>
        <v>0</v>
      </c>
      <c r="L883" s="148" t="str">
        <f>IF($F883="","",VLOOKUP($F883,'Bảng tổng hợp'!$C$11:$M$20000,10,0))</f>
        <v/>
      </c>
      <c r="M883" s="149" t="str">
        <f>IF($F883="","",VLOOKUP($F883,'Bảng tổng hợp'!$C$11:$M$20000,11,0))</f>
        <v/>
      </c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</row>
    <row r="884" ht="15.75" customHeight="1">
      <c r="A884" s="15"/>
      <c r="B884" s="15"/>
      <c r="C884" s="16"/>
      <c r="D884" s="15"/>
      <c r="E884" s="15"/>
      <c r="F884" s="15"/>
      <c r="G884" s="143" t="str">
        <f>IF($F884="","",VLOOKUP($F884,'Bảng tổng hợp'!$C$11:$Q$20000,2,0))</f>
        <v/>
      </c>
      <c r="H884" s="144" t="str">
        <f>IF($F884="","",VLOOKUP($F884,'Bảng tổng hợp'!$C$11:$Q$20000,3,0))</f>
        <v/>
      </c>
      <c r="I884" s="19"/>
      <c r="J884" s="146">
        <f>IF(F884="",0,VLOOKUP(F884,'Bảng tổng hợp'!$P$11:$Q$397,2,0))</f>
        <v>0</v>
      </c>
      <c r="K884" s="147">
        <f t="shared" si="2"/>
        <v>0</v>
      </c>
      <c r="L884" s="148" t="str">
        <f>IF($F884="","",VLOOKUP($F884,'Bảng tổng hợp'!$C$11:$M$20000,10,0))</f>
        <v/>
      </c>
      <c r="M884" s="149" t="str">
        <f>IF($F884="","",VLOOKUP($F884,'Bảng tổng hợp'!$C$11:$M$20000,11,0))</f>
        <v/>
      </c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</row>
    <row r="885" ht="15.75" customHeight="1">
      <c r="A885" s="15"/>
      <c r="B885" s="15"/>
      <c r="C885" s="16"/>
      <c r="D885" s="15"/>
      <c r="E885" s="15"/>
      <c r="F885" s="15"/>
      <c r="G885" s="143" t="str">
        <f>IF($F885="","",VLOOKUP($F885,'Bảng tổng hợp'!$C$11:$Q$20000,2,0))</f>
        <v/>
      </c>
      <c r="H885" s="144" t="str">
        <f>IF($F885="","",VLOOKUP($F885,'Bảng tổng hợp'!$C$11:$Q$20000,3,0))</f>
        <v/>
      </c>
      <c r="I885" s="19"/>
      <c r="J885" s="146">
        <f>IF(F885="",0,VLOOKUP(F885,'Bảng tổng hợp'!$P$11:$Q$397,2,0))</f>
        <v>0</v>
      </c>
      <c r="K885" s="147">
        <f t="shared" si="2"/>
        <v>0</v>
      </c>
      <c r="L885" s="148" t="str">
        <f>IF($F885="","",VLOOKUP($F885,'Bảng tổng hợp'!$C$11:$M$20000,10,0))</f>
        <v/>
      </c>
      <c r="M885" s="149" t="str">
        <f>IF($F885="","",VLOOKUP($F885,'Bảng tổng hợp'!$C$11:$M$20000,11,0))</f>
        <v/>
      </c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</row>
    <row r="886" ht="15.75" customHeight="1">
      <c r="A886" s="15"/>
      <c r="B886" s="15"/>
      <c r="C886" s="16"/>
      <c r="D886" s="15"/>
      <c r="E886" s="15"/>
      <c r="F886" s="15"/>
      <c r="G886" s="143" t="str">
        <f>IF($F886="","",VLOOKUP($F886,'Bảng tổng hợp'!$C$11:$Q$20000,2,0))</f>
        <v/>
      </c>
      <c r="H886" s="144" t="str">
        <f>IF($F886="","",VLOOKUP($F886,'Bảng tổng hợp'!$C$11:$Q$20000,3,0))</f>
        <v/>
      </c>
      <c r="I886" s="19"/>
      <c r="J886" s="146">
        <f>IF(F886="",0,VLOOKUP(F886,'Bảng tổng hợp'!$P$11:$Q$397,2,0))</f>
        <v>0</v>
      </c>
      <c r="K886" s="147">
        <f t="shared" si="2"/>
        <v>0</v>
      </c>
      <c r="L886" s="148" t="str">
        <f>IF($F886="","",VLOOKUP($F886,'Bảng tổng hợp'!$C$11:$M$20000,10,0))</f>
        <v/>
      </c>
      <c r="M886" s="149" t="str">
        <f>IF($F886="","",VLOOKUP($F886,'Bảng tổng hợp'!$C$11:$M$20000,11,0))</f>
        <v/>
      </c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</row>
    <row r="887" ht="15.75" customHeight="1">
      <c r="A887" s="15"/>
      <c r="B887" s="15"/>
      <c r="C887" s="16"/>
      <c r="D887" s="15"/>
      <c r="E887" s="15"/>
      <c r="F887" s="15"/>
      <c r="G887" s="143" t="str">
        <f>IF($F887="","",VLOOKUP($F887,'Bảng tổng hợp'!$C$11:$Q$20000,2,0))</f>
        <v/>
      </c>
      <c r="H887" s="144" t="str">
        <f>IF($F887="","",VLOOKUP($F887,'Bảng tổng hợp'!$C$11:$Q$20000,3,0))</f>
        <v/>
      </c>
      <c r="I887" s="19"/>
      <c r="J887" s="146">
        <f>IF(F887="",0,VLOOKUP(F887,'Bảng tổng hợp'!$P$11:$Q$397,2,0))</f>
        <v>0</v>
      </c>
      <c r="K887" s="147">
        <f t="shared" si="2"/>
        <v>0</v>
      </c>
      <c r="L887" s="148" t="str">
        <f>IF($F887="","",VLOOKUP($F887,'Bảng tổng hợp'!$C$11:$M$20000,10,0))</f>
        <v/>
      </c>
      <c r="M887" s="149" t="str">
        <f>IF($F887="","",VLOOKUP($F887,'Bảng tổng hợp'!$C$11:$M$20000,11,0))</f>
        <v/>
      </c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</row>
    <row r="888" ht="15.75" customHeight="1">
      <c r="A888" s="15"/>
      <c r="B888" s="15"/>
      <c r="C888" s="16"/>
      <c r="D888" s="15"/>
      <c r="E888" s="15"/>
      <c r="F888" s="15"/>
      <c r="G888" s="143" t="str">
        <f>IF($F888="","",VLOOKUP($F888,'Bảng tổng hợp'!$C$11:$Q$20000,2,0))</f>
        <v/>
      </c>
      <c r="H888" s="144" t="str">
        <f>IF($F888="","",VLOOKUP($F888,'Bảng tổng hợp'!$C$11:$Q$20000,3,0))</f>
        <v/>
      </c>
      <c r="I888" s="19"/>
      <c r="J888" s="146">
        <f>IF(F888="",0,VLOOKUP(F888,'Bảng tổng hợp'!$P$11:$Q$397,2,0))</f>
        <v>0</v>
      </c>
      <c r="K888" s="147">
        <f t="shared" si="2"/>
        <v>0</v>
      </c>
      <c r="L888" s="148" t="str">
        <f>IF($F888="","",VLOOKUP($F888,'Bảng tổng hợp'!$C$11:$M$20000,10,0))</f>
        <v/>
      </c>
      <c r="M888" s="149" t="str">
        <f>IF($F888="","",VLOOKUP($F888,'Bảng tổng hợp'!$C$11:$M$20000,11,0))</f>
        <v/>
      </c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</row>
    <row r="889" ht="15.75" customHeight="1">
      <c r="A889" s="15"/>
      <c r="B889" s="15"/>
      <c r="C889" s="16"/>
      <c r="D889" s="15"/>
      <c r="E889" s="15"/>
      <c r="F889" s="15"/>
      <c r="G889" s="143" t="str">
        <f>IF($F889="","",VLOOKUP($F889,'Bảng tổng hợp'!$C$11:$Q$20000,2,0))</f>
        <v/>
      </c>
      <c r="H889" s="144" t="str">
        <f>IF($F889="","",VLOOKUP($F889,'Bảng tổng hợp'!$C$11:$Q$20000,3,0))</f>
        <v/>
      </c>
      <c r="I889" s="19"/>
      <c r="J889" s="146">
        <f>IF(F889="",0,VLOOKUP(F889,'Bảng tổng hợp'!$P$11:$Q$397,2,0))</f>
        <v>0</v>
      </c>
      <c r="K889" s="147">
        <f t="shared" si="2"/>
        <v>0</v>
      </c>
      <c r="L889" s="148" t="str">
        <f>IF($F889="","",VLOOKUP($F889,'Bảng tổng hợp'!$C$11:$M$20000,10,0))</f>
        <v/>
      </c>
      <c r="M889" s="149" t="str">
        <f>IF($F889="","",VLOOKUP($F889,'Bảng tổng hợp'!$C$11:$M$20000,11,0))</f>
        <v/>
      </c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</row>
    <row r="890" ht="15.75" customHeight="1">
      <c r="A890" s="15"/>
      <c r="B890" s="15"/>
      <c r="C890" s="16"/>
      <c r="D890" s="15"/>
      <c r="E890" s="15"/>
      <c r="F890" s="15"/>
      <c r="G890" s="143" t="str">
        <f>IF($F890="","",VLOOKUP($F890,'Bảng tổng hợp'!$C$11:$Q$20000,2,0))</f>
        <v/>
      </c>
      <c r="H890" s="144" t="str">
        <f>IF($F890="","",VLOOKUP($F890,'Bảng tổng hợp'!$C$11:$Q$20000,3,0))</f>
        <v/>
      </c>
      <c r="I890" s="19"/>
      <c r="J890" s="146">
        <f>IF(F890="",0,VLOOKUP(F890,'Bảng tổng hợp'!$P$11:$Q$397,2,0))</f>
        <v>0</v>
      </c>
      <c r="K890" s="147">
        <f t="shared" si="2"/>
        <v>0</v>
      </c>
      <c r="L890" s="148" t="str">
        <f>IF($F890="","",VLOOKUP($F890,'Bảng tổng hợp'!$C$11:$M$20000,10,0))</f>
        <v/>
      </c>
      <c r="M890" s="149" t="str">
        <f>IF($F890="","",VLOOKUP($F890,'Bảng tổng hợp'!$C$11:$M$20000,11,0))</f>
        <v/>
      </c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</row>
    <row r="891" ht="15.75" customHeight="1">
      <c r="A891" s="15"/>
      <c r="B891" s="15"/>
      <c r="C891" s="16"/>
      <c r="D891" s="15"/>
      <c r="E891" s="15"/>
      <c r="F891" s="15"/>
      <c r="G891" s="143" t="str">
        <f>IF($F891="","",VLOOKUP($F891,'Bảng tổng hợp'!$C$11:$Q$20000,2,0))</f>
        <v/>
      </c>
      <c r="H891" s="144" t="str">
        <f>IF($F891="","",VLOOKUP($F891,'Bảng tổng hợp'!$C$11:$Q$20000,3,0))</f>
        <v/>
      </c>
      <c r="I891" s="19"/>
      <c r="J891" s="146">
        <f>IF(F891="",0,VLOOKUP(F891,'Bảng tổng hợp'!$P$11:$Q$397,2,0))</f>
        <v>0</v>
      </c>
      <c r="K891" s="147">
        <f t="shared" si="2"/>
        <v>0</v>
      </c>
      <c r="L891" s="148" t="str">
        <f>IF($F891="","",VLOOKUP($F891,'Bảng tổng hợp'!$C$11:$M$20000,10,0))</f>
        <v/>
      </c>
      <c r="M891" s="149" t="str">
        <f>IF($F891="","",VLOOKUP($F891,'Bảng tổng hợp'!$C$11:$M$20000,11,0))</f>
        <v/>
      </c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</row>
    <row r="892" ht="15.75" customHeight="1">
      <c r="A892" s="15"/>
      <c r="B892" s="15"/>
      <c r="C892" s="16"/>
      <c r="D892" s="15"/>
      <c r="E892" s="15"/>
      <c r="F892" s="15"/>
      <c r="G892" s="143" t="str">
        <f>IF($F892="","",VLOOKUP($F892,'Bảng tổng hợp'!$C$11:$Q$20000,2,0))</f>
        <v/>
      </c>
      <c r="H892" s="144" t="str">
        <f>IF($F892="","",VLOOKUP($F892,'Bảng tổng hợp'!$C$11:$Q$20000,3,0))</f>
        <v/>
      </c>
      <c r="I892" s="19"/>
      <c r="J892" s="146">
        <f>IF(F892="",0,VLOOKUP(F892,'Bảng tổng hợp'!$P$11:$Q$397,2,0))</f>
        <v>0</v>
      </c>
      <c r="K892" s="147">
        <f t="shared" si="2"/>
        <v>0</v>
      </c>
      <c r="L892" s="148" t="str">
        <f>IF($F892="","",VLOOKUP($F892,'Bảng tổng hợp'!$C$11:$M$20000,10,0))</f>
        <v/>
      </c>
      <c r="M892" s="149" t="str">
        <f>IF($F892="","",VLOOKUP($F892,'Bảng tổng hợp'!$C$11:$M$20000,11,0))</f>
        <v/>
      </c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</row>
    <row r="893" ht="15.75" customHeight="1">
      <c r="A893" s="15"/>
      <c r="B893" s="15"/>
      <c r="C893" s="16"/>
      <c r="D893" s="15"/>
      <c r="E893" s="15"/>
      <c r="F893" s="15"/>
      <c r="G893" s="143" t="str">
        <f>IF($F893="","",VLOOKUP($F893,'Bảng tổng hợp'!$C$11:$Q$20000,2,0))</f>
        <v/>
      </c>
      <c r="H893" s="144" t="str">
        <f>IF($F893="","",VLOOKUP($F893,'Bảng tổng hợp'!$C$11:$Q$20000,3,0))</f>
        <v/>
      </c>
      <c r="I893" s="19"/>
      <c r="J893" s="146">
        <f>IF(F893="",0,VLOOKUP(F893,'Bảng tổng hợp'!$P$11:$Q$397,2,0))</f>
        <v>0</v>
      </c>
      <c r="K893" s="147">
        <f t="shared" si="2"/>
        <v>0</v>
      </c>
      <c r="L893" s="148" t="str">
        <f>IF($F893="","",VLOOKUP($F893,'Bảng tổng hợp'!$C$11:$M$20000,10,0))</f>
        <v/>
      </c>
      <c r="M893" s="149" t="str">
        <f>IF($F893="","",VLOOKUP($F893,'Bảng tổng hợp'!$C$11:$M$20000,11,0))</f>
        <v/>
      </c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</row>
    <row r="894" ht="15.75" customHeight="1">
      <c r="A894" s="15"/>
      <c r="B894" s="15"/>
      <c r="C894" s="16"/>
      <c r="D894" s="15"/>
      <c r="E894" s="15"/>
      <c r="F894" s="15"/>
      <c r="G894" s="143" t="str">
        <f>IF($F894="","",VLOOKUP($F894,'Bảng tổng hợp'!$C$11:$Q$20000,2,0))</f>
        <v/>
      </c>
      <c r="H894" s="144" t="str">
        <f>IF($F894="","",VLOOKUP($F894,'Bảng tổng hợp'!$C$11:$Q$20000,3,0))</f>
        <v/>
      </c>
      <c r="I894" s="19"/>
      <c r="J894" s="146">
        <f>IF(F894="",0,VLOOKUP(F894,'Bảng tổng hợp'!$P$11:$Q$397,2,0))</f>
        <v>0</v>
      </c>
      <c r="K894" s="147">
        <f t="shared" si="2"/>
        <v>0</v>
      </c>
      <c r="L894" s="148" t="str">
        <f>IF($F894="","",VLOOKUP($F894,'Bảng tổng hợp'!$C$11:$M$20000,10,0))</f>
        <v/>
      </c>
      <c r="M894" s="149" t="str">
        <f>IF($F894="","",VLOOKUP($F894,'Bảng tổng hợp'!$C$11:$M$20000,11,0))</f>
        <v/>
      </c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</row>
    <row r="895" ht="15.75" customHeight="1">
      <c r="A895" s="15"/>
      <c r="B895" s="15"/>
      <c r="C895" s="16"/>
      <c r="D895" s="15"/>
      <c r="E895" s="15"/>
      <c r="F895" s="15"/>
      <c r="G895" s="143" t="str">
        <f>IF($F895="","",VLOOKUP($F895,'Bảng tổng hợp'!$C$11:$Q$20000,2,0))</f>
        <v/>
      </c>
      <c r="H895" s="144" t="str">
        <f>IF($F895="","",VLOOKUP($F895,'Bảng tổng hợp'!$C$11:$Q$20000,3,0))</f>
        <v/>
      </c>
      <c r="I895" s="19"/>
      <c r="J895" s="146">
        <f>IF(F895="",0,VLOOKUP(F895,'Bảng tổng hợp'!$P$11:$Q$397,2,0))</f>
        <v>0</v>
      </c>
      <c r="K895" s="147">
        <f t="shared" si="2"/>
        <v>0</v>
      </c>
      <c r="L895" s="148" t="str">
        <f>IF($F895="","",VLOOKUP($F895,'Bảng tổng hợp'!$C$11:$M$20000,10,0))</f>
        <v/>
      </c>
      <c r="M895" s="149" t="str">
        <f>IF($F895="","",VLOOKUP($F895,'Bảng tổng hợp'!$C$11:$M$20000,11,0))</f>
        <v/>
      </c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</row>
    <row r="896" ht="15.75" customHeight="1">
      <c r="A896" s="15"/>
      <c r="B896" s="15"/>
      <c r="C896" s="16"/>
      <c r="D896" s="15"/>
      <c r="E896" s="15"/>
      <c r="F896" s="15"/>
      <c r="G896" s="143" t="str">
        <f>IF($F896="","",VLOOKUP($F896,'Bảng tổng hợp'!$C$11:$Q$20000,2,0))</f>
        <v/>
      </c>
      <c r="H896" s="144" t="str">
        <f>IF($F896="","",VLOOKUP($F896,'Bảng tổng hợp'!$C$11:$Q$20000,3,0))</f>
        <v/>
      </c>
      <c r="I896" s="19"/>
      <c r="J896" s="146">
        <f>IF(F896="",0,VLOOKUP(F896,'Bảng tổng hợp'!$P$11:$Q$397,2,0))</f>
        <v>0</v>
      </c>
      <c r="K896" s="147">
        <f t="shared" si="2"/>
        <v>0</v>
      </c>
      <c r="L896" s="148" t="str">
        <f>IF($F896="","",VLOOKUP($F896,'Bảng tổng hợp'!$C$11:$M$20000,10,0))</f>
        <v/>
      </c>
      <c r="M896" s="149" t="str">
        <f>IF($F896="","",VLOOKUP($F896,'Bảng tổng hợp'!$C$11:$M$20000,11,0))</f>
        <v/>
      </c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</row>
    <row r="897" ht="15.75" customHeight="1">
      <c r="A897" s="15"/>
      <c r="B897" s="15"/>
      <c r="C897" s="16"/>
      <c r="D897" s="15"/>
      <c r="E897" s="15"/>
      <c r="F897" s="15"/>
      <c r="G897" s="143" t="str">
        <f>IF($F897="","",VLOOKUP($F897,'Bảng tổng hợp'!$C$11:$Q$20000,2,0))</f>
        <v/>
      </c>
      <c r="H897" s="144" t="str">
        <f>IF($F897="","",VLOOKUP($F897,'Bảng tổng hợp'!$C$11:$Q$20000,3,0))</f>
        <v/>
      </c>
      <c r="I897" s="19"/>
      <c r="J897" s="146">
        <f>IF(F897="",0,VLOOKUP(F897,'Bảng tổng hợp'!$P$11:$Q$397,2,0))</f>
        <v>0</v>
      </c>
      <c r="K897" s="147">
        <f t="shared" si="2"/>
        <v>0</v>
      </c>
      <c r="L897" s="148" t="str">
        <f>IF($F897="","",VLOOKUP($F897,'Bảng tổng hợp'!$C$11:$M$20000,10,0))</f>
        <v/>
      </c>
      <c r="M897" s="149" t="str">
        <f>IF($F897="","",VLOOKUP($F897,'Bảng tổng hợp'!$C$11:$M$20000,11,0))</f>
        <v/>
      </c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</row>
    <row r="898" ht="15.75" customHeight="1">
      <c r="A898" s="15"/>
      <c r="B898" s="15"/>
      <c r="C898" s="16"/>
      <c r="D898" s="15"/>
      <c r="E898" s="15"/>
      <c r="F898" s="15"/>
      <c r="G898" s="143" t="str">
        <f>IF($F898="","",VLOOKUP($F898,'Bảng tổng hợp'!$C$11:$Q$20000,2,0))</f>
        <v/>
      </c>
      <c r="H898" s="144" t="str">
        <f>IF($F898="","",VLOOKUP($F898,'Bảng tổng hợp'!$C$11:$Q$20000,3,0))</f>
        <v/>
      </c>
      <c r="I898" s="19"/>
      <c r="J898" s="146">
        <f>IF(F898="",0,VLOOKUP(F898,'Bảng tổng hợp'!$P$11:$Q$397,2,0))</f>
        <v>0</v>
      </c>
      <c r="K898" s="147">
        <f t="shared" si="2"/>
        <v>0</v>
      </c>
      <c r="L898" s="148" t="str">
        <f>IF($F898="","",VLOOKUP($F898,'Bảng tổng hợp'!$C$11:$M$20000,10,0))</f>
        <v/>
      </c>
      <c r="M898" s="149" t="str">
        <f>IF($F898="","",VLOOKUP($F898,'Bảng tổng hợp'!$C$11:$M$20000,11,0))</f>
        <v/>
      </c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</row>
    <row r="899" ht="15.75" customHeight="1">
      <c r="A899" s="15"/>
      <c r="B899" s="15"/>
      <c r="C899" s="16"/>
      <c r="D899" s="15"/>
      <c r="E899" s="15"/>
      <c r="F899" s="15"/>
      <c r="G899" s="143" t="str">
        <f>IF($F899="","",VLOOKUP($F899,'Bảng tổng hợp'!$C$11:$Q$20000,2,0))</f>
        <v/>
      </c>
      <c r="H899" s="144" t="str">
        <f>IF($F899="","",VLOOKUP($F899,'Bảng tổng hợp'!$C$11:$Q$20000,3,0))</f>
        <v/>
      </c>
      <c r="I899" s="19"/>
      <c r="J899" s="146">
        <f>IF(F899="",0,VLOOKUP(F899,'Bảng tổng hợp'!$P$11:$Q$397,2,0))</f>
        <v>0</v>
      </c>
      <c r="K899" s="147">
        <f t="shared" si="2"/>
        <v>0</v>
      </c>
      <c r="L899" s="148" t="str">
        <f>IF($F899="","",VLOOKUP($F899,'Bảng tổng hợp'!$C$11:$M$20000,10,0))</f>
        <v/>
      </c>
      <c r="M899" s="149" t="str">
        <f>IF($F899="","",VLOOKUP($F899,'Bảng tổng hợp'!$C$11:$M$20000,11,0))</f>
        <v/>
      </c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</row>
    <row r="900" ht="15.75" customHeight="1">
      <c r="A900" s="15"/>
      <c r="B900" s="15"/>
      <c r="C900" s="16"/>
      <c r="D900" s="15"/>
      <c r="E900" s="15"/>
      <c r="F900" s="15"/>
      <c r="G900" s="143" t="str">
        <f>IF($F900="","",VLOOKUP($F900,'Bảng tổng hợp'!$C$11:$Q$20000,2,0))</f>
        <v/>
      </c>
      <c r="H900" s="144" t="str">
        <f>IF($F900="","",VLOOKUP($F900,'Bảng tổng hợp'!$C$11:$Q$20000,3,0))</f>
        <v/>
      </c>
      <c r="I900" s="19"/>
      <c r="J900" s="146">
        <f>IF(F900="",0,VLOOKUP(F900,'Bảng tổng hợp'!$P$11:$Q$397,2,0))</f>
        <v>0</v>
      </c>
      <c r="K900" s="147">
        <f t="shared" si="2"/>
        <v>0</v>
      </c>
      <c r="L900" s="148" t="str">
        <f>IF($F900="","",VLOOKUP($F900,'Bảng tổng hợp'!$C$11:$M$20000,10,0))</f>
        <v/>
      </c>
      <c r="M900" s="149" t="str">
        <f>IF($F900="","",VLOOKUP($F900,'Bảng tổng hợp'!$C$11:$M$20000,11,0))</f>
        <v/>
      </c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</row>
    <row r="901" ht="15.75" customHeight="1">
      <c r="A901" s="15"/>
      <c r="B901" s="15"/>
      <c r="C901" s="16"/>
      <c r="D901" s="15"/>
      <c r="E901" s="15"/>
      <c r="F901" s="15"/>
      <c r="G901" s="143" t="str">
        <f>IF($F901="","",VLOOKUP($F901,'Bảng tổng hợp'!$C$11:$Q$20000,2,0))</f>
        <v/>
      </c>
      <c r="H901" s="144" t="str">
        <f>IF($F901="","",VLOOKUP($F901,'Bảng tổng hợp'!$C$11:$Q$20000,3,0))</f>
        <v/>
      </c>
      <c r="I901" s="19"/>
      <c r="J901" s="146">
        <f>IF(F901="",0,VLOOKUP(F901,'Bảng tổng hợp'!$P$11:$Q$397,2,0))</f>
        <v>0</v>
      </c>
      <c r="K901" s="147">
        <f t="shared" si="2"/>
        <v>0</v>
      </c>
      <c r="L901" s="148" t="str">
        <f>IF($F901="","",VLOOKUP($F901,'Bảng tổng hợp'!$C$11:$M$20000,10,0))</f>
        <v/>
      </c>
      <c r="M901" s="149" t="str">
        <f>IF($F901="","",VLOOKUP($F901,'Bảng tổng hợp'!$C$11:$M$20000,11,0))</f>
        <v/>
      </c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</row>
    <row r="902" ht="15.75" customHeight="1">
      <c r="A902" s="15"/>
      <c r="B902" s="15"/>
      <c r="C902" s="16"/>
      <c r="D902" s="15"/>
      <c r="E902" s="15"/>
      <c r="F902" s="15"/>
      <c r="G902" s="143" t="str">
        <f>IF($F902="","",VLOOKUP($F902,'Bảng tổng hợp'!$C$11:$Q$20000,2,0))</f>
        <v/>
      </c>
      <c r="H902" s="144" t="str">
        <f>IF($F902="","",VLOOKUP($F902,'Bảng tổng hợp'!$C$11:$Q$20000,3,0))</f>
        <v/>
      </c>
      <c r="I902" s="19"/>
      <c r="J902" s="146">
        <f>IF(F902="",0,VLOOKUP(F902,'Bảng tổng hợp'!$P$11:$Q$397,2,0))</f>
        <v>0</v>
      </c>
      <c r="K902" s="147">
        <f t="shared" si="2"/>
        <v>0</v>
      </c>
      <c r="L902" s="148" t="str">
        <f>IF($F902="","",VLOOKUP($F902,'Bảng tổng hợp'!$C$11:$M$20000,10,0))</f>
        <v/>
      </c>
      <c r="M902" s="149" t="str">
        <f>IF($F902="","",VLOOKUP($F902,'Bảng tổng hợp'!$C$11:$M$20000,11,0))</f>
        <v/>
      </c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</row>
    <row r="903" ht="15.75" customHeight="1">
      <c r="A903" s="15"/>
      <c r="B903" s="15"/>
      <c r="C903" s="16"/>
      <c r="D903" s="15"/>
      <c r="E903" s="15"/>
      <c r="F903" s="15"/>
      <c r="G903" s="143" t="str">
        <f>IF($F903="","",VLOOKUP($F903,'Bảng tổng hợp'!$C$11:$Q$20000,2,0))</f>
        <v/>
      </c>
      <c r="H903" s="144" t="str">
        <f>IF($F903="","",VLOOKUP($F903,'Bảng tổng hợp'!$C$11:$Q$20000,3,0))</f>
        <v/>
      </c>
      <c r="I903" s="19"/>
      <c r="J903" s="146">
        <f>IF(F903="",0,VLOOKUP(F903,'Bảng tổng hợp'!$P$11:$Q$397,2,0))</f>
        <v>0</v>
      </c>
      <c r="K903" s="147">
        <f t="shared" si="2"/>
        <v>0</v>
      </c>
      <c r="L903" s="148" t="str">
        <f>IF($F903="","",VLOOKUP($F903,'Bảng tổng hợp'!$C$11:$M$20000,10,0))</f>
        <v/>
      </c>
      <c r="M903" s="149" t="str">
        <f>IF($F903="","",VLOOKUP($F903,'Bảng tổng hợp'!$C$11:$M$20000,11,0))</f>
        <v/>
      </c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</row>
    <row r="904" ht="15.75" customHeight="1">
      <c r="A904" s="15"/>
      <c r="B904" s="15"/>
      <c r="C904" s="16"/>
      <c r="D904" s="15"/>
      <c r="E904" s="15"/>
      <c r="F904" s="15"/>
      <c r="G904" s="143" t="str">
        <f>IF($F904="","",VLOOKUP($F904,'Bảng tổng hợp'!$C$11:$Q$20000,2,0))</f>
        <v/>
      </c>
      <c r="H904" s="144" t="str">
        <f>IF($F904="","",VLOOKUP($F904,'Bảng tổng hợp'!$C$11:$Q$20000,3,0))</f>
        <v/>
      </c>
      <c r="I904" s="19"/>
      <c r="J904" s="146">
        <f>IF(F904="",0,VLOOKUP(F904,'Bảng tổng hợp'!$P$11:$Q$397,2,0))</f>
        <v>0</v>
      </c>
      <c r="K904" s="147">
        <f t="shared" si="2"/>
        <v>0</v>
      </c>
      <c r="L904" s="148" t="str">
        <f>IF($F904="","",VLOOKUP($F904,'Bảng tổng hợp'!$C$11:$M$20000,10,0))</f>
        <v/>
      </c>
      <c r="M904" s="149" t="str">
        <f>IF($F904="","",VLOOKUP($F904,'Bảng tổng hợp'!$C$11:$M$20000,11,0))</f>
        <v/>
      </c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</row>
    <row r="905" ht="15.75" customHeight="1">
      <c r="A905" s="15"/>
      <c r="B905" s="15"/>
      <c r="C905" s="16"/>
      <c r="D905" s="15"/>
      <c r="E905" s="15"/>
      <c r="F905" s="15"/>
      <c r="G905" s="143" t="str">
        <f>IF($F905="","",VLOOKUP($F905,'Bảng tổng hợp'!$C$11:$Q$20000,2,0))</f>
        <v/>
      </c>
      <c r="H905" s="144" t="str">
        <f>IF($F905="","",VLOOKUP($F905,'Bảng tổng hợp'!$C$11:$Q$20000,3,0))</f>
        <v/>
      </c>
      <c r="I905" s="19"/>
      <c r="J905" s="146">
        <f>IF(F905="",0,VLOOKUP(F905,'Bảng tổng hợp'!$P$11:$Q$397,2,0))</f>
        <v>0</v>
      </c>
      <c r="K905" s="147">
        <f t="shared" si="2"/>
        <v>0</v>
      </c>
      <c r="L905" s="148" t="str">
        <f>IF($F905="","",VLOOKUP($F905,'Bảng tổng hợp'!$C$11:$M$20000,10,0))</f>
        <v/>
      </c>
      <c r="M905" s="149" t="str">
        <f>IF($F905="","",VLOOKUP($F905,'Bảng tổng hợp'!$C$11:$M$20000,11,0))</f>
        <v/>
      </c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</row>
    <row r="906" ht="15.75" customHeight="1">
      <c r="A906" s="15"/>
      <c r="B906" s="15"/>
      <c r="C906" s="16"/>
      <c r="D906" s="15"/>
      <c r="E906" s="15"/>
      <c r="F906" s="15"/>
      <c r="G906" s="143" t="str">
        <f>IF($F906="","",VLOOKUP($F906,'Bảng tổng hợp'!$C$11:$Q$20000,2,0))</f>
        <v/>
      </c>
      <c r="H906" s="144" t="str">
        <f>IF($F906="","",VLOOKUP($F906,'Bảng tổng hợp'!$C$11:$Q$20000,3,0))</f>
        <v/>
      </c>
      <c r="I906" s="19"/>
      <c r="J906" s="146">
        <f>IF(F906="",0,VLOOKUP(F906,'Bảng tổng hợp'!$P$11:$Q$397,2,0))</f>
        <v>0</v>
      </c>
      <c r="K906" s="147">
        <f t="shared" si="2"/>
        <v>0</v>
      </c>
      <c r="L906" s="148" t="str">
        <f>IF($F906="","",VLOOKUP($F906,'Bảng tổng hợp'!$C$11:$M$20000,10,0))</f>
        <v/>
      </c>
      <c r="M906" s="149" t="str">
        <f>IF($F906="","",VLOOKUP($F906,'Bảng tổng hợp'!$C$11:$M$20000,11,0))</f>
        <v/>
      </c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</row>
    <row r="907" ht="15.75" customHeight="1">
      <c r="A907" s="15"/>
      <c r="B907" s="15"/>
      <c r="C907" s="16"/>
      <c r="D907" s="15"/>
      <c r="E907" s="15"/>
      <c r="F907" s="15"/>
      <c r="G907" s="143" t="str">
        <f>IF($F907="","",VLOOKUP($F907,'Bảng tổng hợp'!$C$11:$Q$20000,2,0))</f>
        <v/>
      </c>
      <c r="H907" s="144" t="str">
        <f>IF($F907="","",VLOOKUP($F907,'Bảng tổng hợp'!$C$11:$Q$20000,3,0))</f>
        <v/>
      </c>
      <c r="I907" s="19"/>
      <c r="J907" s="146">
        <f>IF(F907="",0,VLOOKUP(F907,'Bảng tổng hợp'!$P$11:$Q$397,2,0))</f>
        <v>0</v>
      </c>
      <c r="K907" s="147">
        <f t="shared" si="2"/>
        <v>0</v>
      </c>
      <c r="L907" s="148" t="str">
        <f>IF($F907="","",VLOOKUP($F907,'Bảng tổng hợp'!$C$11:$M$20000,10,0))</f>
        <v/>
      </c>
      <c r="M907" s="149" t="str">
        <f>IF($F907="","",VLOOKUP($F907,'Bảng tổng hợp'!$C$11:$M$20000,11,0))</f>
        <v/>
      </c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</row>
    <row r="908" ht="15.75" customHeight="1">
      <c r="A908" s="15"/>
      <c r="B908" s="15"/>
      <c r="C908" s="16"/>
      <c r="D908" s="15"/>
      <c r="E908" s="15"/>
      <c r="F908" s="15"/>
      <c r="G908" s="143" t="str">
        <f>IF($F908="","",VLOOKUP($F908,'Bảng tổng hợp'!$C$11:$Q$20000,2,0))</f>
        <v/>
      </c>
      <c r="H908" s="144" t="str">
        <f>IF($F908="","",VLOOKUP($F908,'Bảng tổng hợp'!$C$11:$Q$20000,3,0))</f>
        <v/>
      </c>
      <c r="I908" s="19"/>
      <c r="J908" s="146">
        <f>IF(F908="",0,VLOOKUP(F908,'Bảng tổng hợp'!$P$11:$Q$397,2,0))</f>
        <v>0</v>
      </c>
      <c r="K908" s="147">
        <f t="shared" si="2"/>
        <v>0</v>
      </c>
      <c r="L908" s="148" t="str">
        <f>IF($F908="","",VLOOKUP($F908,'Bảng tổng hợp'!$C$11:$M$20000,10,0))</f>
        <v/>
      </c>
      <c r="M908" s="149" t="str">
        <f>IF($F908="","",VLOOKUP($F908,'Bảng tổng hợp'!$C$11:$M$20000,11,0))</f>
        <v/>
      </c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</row>
    <row r="909" ht="15.75" customHeight="1">
      <c r="A909" s="15"/>
      <c r="B909" s="15"/>
      <c r="C909" s="16"/>
      <c r="D909" s="15"/>
      <c r="E909" s="15"/>
      <c r="F909" s="15"/>
      <c r="G909" s="143" t="str">
        <f>IF($F909="","",VLOOKUP($F909,'Bảng tổng hợp'!$C$11:$Q$20000,2,0))</f>
        <v/>
      </c>
      <c r="H909" s="144" t="str">
        <f>IF($F909="","",VLOOKUP($F909,'Bảng tổng hợp'!$C$11:$Q$20000,3,0))</f>
        <v/>
      </c>
      <c r="I909" s="19"/>
      <c r="J909" s="146">
        <f>IF(F909="",0,VLOOKUP(F909,'Bảng tổng hợp'!$P$11:$Q$397,2,0))</f>
        <v>0</v>
      </c>
      <c r="K909" s="147">
        <f t="shared" si="2"/>
        <v>0</v>
      </c>
      <c r="L909" s="148" t="str">
        <f>IF($F909="","",VLOOKUP($F909,'Bảng tổng hợp'!$C$11:$M$20000,10,0))</f>
        <v/>
      </c>
      <c r="M909" s="149" t="str">
        <f>IF($F909="","",VLOOKUP($F909,'Bảng tổng hợp'!$C$11:$M$20000,11,0))</f>
        <v/>
      </c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</row>
    <row r="910" ht="15.75" customHeight="1">
      <c r="A910" s="15"/>
      <c r="B910" s="15"/>
      <c r="C910" s="16"/>
      <c r="D910" s="15"/>
      <c r="E910" s="15"/>
      <c r="F910" s="15"/>
      <c r="G910" s="143" t="str">
        <f>IF($F910="","",VLOOKUP($F910,'Bảng tổng hợp'!$C$11:$Q$20000,2,0))</f>
        <v/>
      </c>
      <c r="H910" s="144" t="str">
        <f>IF($F910="","",VLOOKUP($F910,'Bảng tổng hợp'!$C$11:$Q$20000,3,0))</f>
        <v/>
      </c>
      <c r="I910" s="19"/>
      <c r="J910" s="146">
        <f>IF(F910="",0,VLOOKUP(F910,'Bảng tổng hợp'!$P$11:$Q$397,2,0))</f>
        <v>0</v>
      </c>
      <c r="K910" s="147">
        <f t="shared" si="2"/>
        <v>0</v>
      </c>
      <c r="L910" s="148" t="str">
        <f>IF($F910="","",VLOOKUP($F910,'Bảng tổng hợp'!$C$11:$M$20000,10,0))</f>
        <v/>
      </c>
      <c r="M910" s="149" t="str">
        <f>IF($F910="","",VLOOKUP($F910,'Bảng tổng hợp'!$C$11:$M$20000,11,0))</f>
        <v/>
      </c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</row>
    <row r="911" ht="15.75" customHeight="1">
      <c r="A911" s="15"/>
      <c r="B911" s="15"/>
      <c r="C911" s="16"/>
      <c r="D911" s="15"/>
      <c r="E911" s="15"/>
      <c r="F911" s="15"/>
      <c r="G911" s="143" t="str">
        <f>IF($F911="","",VLOOKUP($F911,'Bảng tổng hợp'!$C$11:$Q$20000,2,0))</f>
        <v/>
      </c>
      <c r="H911" s="144" t="str">
        <f>IF($F911="","",VLOOKUP($F911,'Bảng tổng hợp'!$C$11:$Q$20000,3,0))</f>
        <v/>
      </c>
      <c r="I911" s="19"/>
      <c r="J911" s="146">
        <f>IF(F911="",0,VLOOKUP(F911,'Bảng tổng hợp'!$P$11:$Q$397,2,0))</f>
        <v>0</v>
      </c>
      <c r="K911" s="147">
        <f t="shared" si="2"/>
        <v>0</v>
      </c>
      <c r="L911" s="148" t="str">
        <f>IF($F911="","",VLOOKUP($F911,'Bảng tổng hợp'!$C$11:$M$20000,10,0))</f>
        <v/>
      </c>
      <c r="M911" s="149" t="str">
        <f>IF($F911="","",VLOOKUP($F911,'Bảng tổng hợp'!$C$11:$M$20000,11,0))</f>
        <v/>
      </c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</row>
    <row r="912" ht="15.75" customHeight="1">
      <c r="A912" s="15"/>
      <c r="B912" s="15"/>
      <c r="C912" s="16"/>
      <c r="D912" s="15"/>
      <c r="E912" s="15"/>
      <c r="F912" s="15"/>
      <c r="G912" s="143" t="str">
        <f>IF($F912="","",VLOOKUP($F912,'Bảng tổng hợp'!$C$11:$Q$20000,2,0))</f>
        <v/>
      </c>
      <c r="H912" s="144" t="str">
        <f>IF($F912="","",VLOOKUP($F912,'Bảng tổng hợp'!$C$11:$Q$20000,3,0))</f>
        <v/>
      </c>
      <c r="I912" s="19"/>
      <c r="J912" s="146">
        <f>IF(F912="",0,VLOOKUP(F912,'Bảng tổng hợp'!$P$11:$Q$397,2,0))</f>
        <v>0</v>
      </c>
      <c r="K912" s="147">
        <f t="shared" si="2"/>
        <v>0</v>
      </c>
      <c r="L912" s="148" t="str">
        <f>IF($F912="","",VLOOKUP($F912,'Bảng tổng hợp'!$C$11:$M$20000,10,0))</f>
        <v/>
      </c>
      <c r="M912" s="149" t="str">
        <f>IF($F912="","",VLOOKUP($F912,'Bảng tổng hợp'!$C$11:$M$20000,11,0))</f>
        <v/>
      </c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</row>
    <row r="913" ht="15.75" customHeight="1">
      <c r="A913" s="15"/>
      <c r="B913" s="15"/>
      <c r="C913" s="16"/>
      <c r="D913" s="15"/>
      <c r="E913" s="15"/>
      <c r="F913" s="15"/>
      <c r="G913" s="143" t="str">
        <f>IF($F913="","",VLOOKUP($F913,'Bảng tổng hợp'!$C$11:$Q$20000,2,0))</f>
        <v/>
      </c>
      <c r="H913" s="144" t="str">
        <f>IF($F913="","",VLOOKUP($F913,'Bảng tổng hợp'!$C$11:$Q$20000,3,0))</f>
        <v/>
      </c>
      <c r="I913" s="19"/>
      <c r="J913" s="146">
        <f>IF(F913="",0,VLOOKUP(F913,'Bảng tổng hợp'!$P$11:$Q$397,2,0))</f>
        <v>0</v>
      </c>
      <c r="K913" s="147">
        <f t="shared" si="2"/>
        <v>0</v>
      </c>
      <c r="L913" s="148" t="str">
        <f>IF($F913="","",VLOOKUP($F913,'Bảng tổng hợp'!$C$11:$M$20000,10,0))</f>
        <v/>
      </c>
      <c r="M913" s="149" t="str">
        <f>IF($F913="","",VLOOKUP($F913,'Bảng tổng hợp'!$C$11:$M$20000,11,0))</f>
        <v/>
      </c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</row>
    <row r="914" ht="15.75" customHeight="1">
      <c r="A914" s="15"/>
      <c r="B914" s="15"/>
      <c r="C914" s="16"/>
      <c r="D914" s="15"/>
      <c r="E914" s="15"/>
      <c r="F914" s="15"/>
      <c r="G914" s="143" t="str">
        <f>IF($F914="","",VLOOKUP($F914,'Bảng tổng hợp'!$C$11:$Q$20000,2,0))</f>
        <v/>
      </c>
      <c r="H914" s="144" t="str">
        <f>IF($F914="","",VLOOKUP($F914,'Bảng tổng hợp'!$C$11:$Q$20000,3,0))</f>
        <v/>
      </c>
      <c r="I914" s="19"/>
      <c r="J914" s="146">
        <f>IF(F914="",0,VLOOKUP(F914,'Bảng tổng hợp'!$P$11:$Q$397,2,0))</f>
        <v>0</v>
      </c>
      <c r="K914" s="147">
        <f t="shared" si="2"/>
        <v>0</v>
      </c>
      <c r="L914" s="148" t="str">
        <f>IF($F914="","",VLOOKUP($F914,'Bảng tổng hợp'!$C$11:$M$20000,10,0))</f>
        <v/>
      </c>
      <c r="M914" s="149" t="str">
        <f>IF($F914="","",VLOOKUP($F914,'Bảng tổng hợp'!$C$11:$M$20000,11,0))</f>
        <v/>
      </c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</row>
    <row r="915" ht="15.75" customHeight="1">
      <c r="A915" s="15"/>
      <c r="B915" s="15"/>
      <c r="C915" s="16"/>
      <c r="D915" s="15"/>
      <c r="E915" s="15"/>
      <c r="F915" s="15"/>
      <c r="G915" s="143" t="str">
        <f>IF($F915="","",VLOOKUP($F915,'Bảng tổng hợp'!$C$11:$Q$20000,2,0))</f>
        <v/>
      </c>
      <c r="H915" s="144" t="str">
        <f>IF($F915="","",VLOOKUP($F915,'Bảng tổng hợp'!$C$11:$Q$20000,3,0))</f>
        <v/>
      </c>
      <c r="I915" s="19"/>
      <c r="J915" s="146">
        <f>IF(F915="",0,VLOOKUP(F915,'Bảng tổng hợp'!$P$11:$Q$397,2,0))</f>
        <v>0</v>
      </c>
      <c r="K915" s="147">
        <f t="shared" si="2"/>
        <v>0</v>
      </c>
      <c r="L915" s="148" t="str">
        <f>IF($F915="","",VLOOKUP($F915,'Bảng tổng hợp'!$C$11:$M$20000,10,0))</f>
        <v/>
      </c>
      <c r="M915" s="149" t="str">
        <f>IF($F915="","",VLOOKUP($F915,'Bảng tổng hợp'!$C$11:$M$20000,11,0))</f>
        <v/>
      </c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</row>
    <row r="916" ht="15.75" customHeight="1">
      <c r="A916" s="15"/>
      <c r="B916" s="15"/>
      <c r="C916" s="16"/>
      <c r="D916" s="15"/>
      <c r="E916" s="15"/>
      <c r="F916" s="15"/>
      <c r="G916" s="143" t="str">
        <f>IF($F916="","",VLOOKUP($F916,'Bảng tổng hợp'!$C$11:$Q$20000,2,0))</f>
        <v/>
      </c>
      <c r="H916" s="144" t="str">
        <f>IF($F916="","",VLOOKUP($F916,'Bảng tổng hợp'!$C$11:$Q$20000,3,0))</f>
        <v/>
      </c>
      <c r="I916" s="19"/>
      <c r="J916" s="146">
        <f>IF(F916="",0,VLOOKUP(F916,'Bảng tổng hợp'!$P$11:$Q$397,2,0))</f>
        <v>0</v>
      </c>
      <c r="K916" s="147">
        <f t="shared" si="2"/>
        <v>0</v>
      </c>
      <c r="L916" s="148" t="str">
        <f>IF($F916="","",VLOOKUP($F916,'Bảng tổng hợp'!$C$11:$M$20000,10,0))</f>
        <v/>
      </c>
      <c r="M916" s="149" t="str">
        <f>IF($F916="","",VLOOKUP($F916,'Bảng tổng hợp'!$C$11:$M$20000,11,0))</f>
        <v/>
      </c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</row>
    <row r="917" ht="15.75" customHeight="1">
      <c r="A917" s="15"/>
      <c r="B917" s="15"/>
      <c r="C917" s="16"/>
      <c r="D917" s="15"/>
      <c r="E917" s="15"/>
      <c r="F917" s="15"/>
      <c r="G917" s="143" t="str">
        <f>IF($F917="","",VLOOKUP($F917,'Bảng tổng hợp'!$C$11:$Q$20000,2,0))</f>
        <v/>
      </c>
      <c r="H917" s="144" t="str">
        <f>IF($F917="","",VLOOKUP($F917,'Bảng tổng hợp'!$C$11:$Q$20000,3,0))</f>
        <v/>
      </c>
      <c r="I917" s="19"/>
      <c r="J917" s="146">
        <f>IF(F917="",0,VLOOKUP(F917,'Bảng tổng hợp'!$P$11:$Q$397,2,0))</f>
        <v>0</v>
      </c>
      <c r="K917" s="147">
        <f t="shared" si="2"/>
        <v>0</v>
      </c>
      <c r="L917" s="148" t="str">
        <f>IF($F917="","",VLOOKUP($F917,'Bảng tổng hợp'!$C$11:$M$20000,10,0))</f>
        <v/>
      </c>
      <c r="M917" s="149" t="str">
        <f>IF($F917="","",VLOOKUP($F917,'Bảng tổng hợp'!$C$11:$M$20000,11,0))</f>
        <v/>
      </c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</row>
    <row r="918" ht="15.75" customHeight="1">
      <c r="A918" s="15"/>
      <c r="B918" s="15"/>
      <c r="C918" s="16"/>
      <c r="D918" s="15"/>
      <c r="E918" s="15"/>
      <c r="F918" s="15"/>
      <c r="G918" s="143" t="str">
        <f>IF($F918="","",VLOOKUP($F918,'Bảng tổng hợp'!$C$11:$Q$20000,2,0))</f>
        <v/>
      </c>
      <c r="H918" s="144" t="str">
        <f>IF($F918="","",VLOOKUP($F918,'Bảng tổng hợp'!$C$11:$Q$20000,3,0))</f>
        <v/>
      </c>
      <c r="I918" s="19"/>
      <c r="J918" s="146">
        <f>IF(F918="",0,VLOOKUP(F918,'Bảng tổng hợp'!$P$11:$Q$397,2,0))</f>
        <v>0</v>
      </c>
      <c r="K918" s="147">
        <f t="shared" si="2"/>
        <v>0</v>
      </c>
      <c r="L918" s="148" t="str">
        <f>IF($F918="","",VLOOKUP($F918,'Bảng tổng hợp'!$C$11:$M$20000,10,0))</f>
        <v/>
      </c>
      <c r="M918" s="149" t="str">
        <f>IF($F918="","",VLOOKUP($F918,'Bảng tổng hợp'!$C$11:$M$20000,11,0))</f>
        <v/>
      </c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</row>
    <row r="919" ht="15.75" customHeight="1">
      <c r="A919" s="15"/>
      <c r="B919" s="15"/>
      <c r="C919" s="16"/>
      <c r="D919" s="15"/>
      <c r="E919" s="15"/>
      <c r="F919" s="15"/>
      <c r="G919" s="143" t="str">
        <f>IF($F919="","",VLOOKUP($F919,'Bảng tổng hợp'!$C$11:$Q$20000,2,0))</f>
        <v/>
      </c>
      <c r="H919" s="144" t="str">
        <f>IF($F919="","",VLOOKUP($F919,'Bảng tổng hợp'!$C$11:$Q$20000,3,0))</f>
        <v/>
      </c>
      <c r="I919" s="19"/>
      <c r="J919" s="146">
        <f>IF(F919="",0,VLOOKUP(F919,'Bảng tổng hợp'!$P$11:$Q$397,2,0))</f>
        <v>0</v>
      </c>
      <c r="K919" s="147">
        <f t="shared" si="2"/>
        <v>0</v>
      </c>
      <c r="L919" s="148" t="str">
        <f>IF($F919="","",VLOOKUP($F919,'Bảng tổng hợp'!$C$11:$M$20000,10,0))</f>
        <v/>
      </c>
      <c r="M919" s="149" t="str">
        <f>IF($F919="","",VLOOKUP($F919,'Bảng tổng hợp'!$C$11:$M$20000,11,0))</f>
        <v/>
      </c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</row>
    <row r="920" ht="15.75" customHeight="1">
      <c r="A920" s="15"/>
      <c r="B920" s="15"/>
      <c r="C920" s="16"/>
      <c r="D920" s="15"/>
      <c r="E920" s="15"/>
      <c r="F920" s="15"/>
      <c r="G920" s="143" t="str">
        <f>IF($F920="","",VLOOKUP($F920,'Bảng tổng hợp'!$C$11:$Q$20000,2,0))</f>
        <v/>
      </c>
      <c r="H920" s="144" t="str">
        <f>IF($F920="","",VLOOKUP($F920,'Bảng tổng hợp'!$C$11:$Q$20000,3,0))</f>
        <v/>
      </c>
      <c r="I920" s="19"/>
      <c r="J920" s="146">
        <f>IF(F920="",0,VLOOKUP(F920,'Bảng tổng hợp'!$P$11:$Q$397,2,0))</f>
        <v>0</v>
      </c>
      <c r="K920" s="147">
        <f t="shared" si="2"/>
        <v>0</v>
      </c>
      <c r="L920" s="148" t="str">
        <f>IF($F920="","",VLOOKUP($F920,'Bảng tổng hợp'!$C$11:$M$20000,10,0))</f>
        <v/>
      </c>
      <c r="M920" s="149" t="str">
        <f>IF($F920="","",VLOOKUP($F920,'Bảng tổng hợp'!$C$11:$M$20000,11,0))</f>
        <v/>
      </c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</row>
    <row r="921" ht="15.75" customHeight="1">
      <c r="A921" s="15"/>
      <c r="B921" s="15"/>
      <c r="C921" s="16"/>
      <c r="D921" s="15"/>
      <c r="E921" s="15"/>
      <c r="F921" s="15"/>
      <c r="G921" s="143" t="str">
        <f>IF($F921="","",VLOOKUP($F921,'Bảng tổng hợp'!$C$11:$Q$20000,2,0))</f>
        <v/>
      </c>
      <c r="H921" s="144" t="str">
        <f>IF($F921="","",VLOOKUP($F921,'Bảng tổng hợp'!$C$11:$Q$20000,3,0))</f>
        <v/>
      </c>
      <c r="I921" s="19"/>
      <c r="J921" s="146">
        <f>IF(F921="",0,VLOOKUP(F921,'Bảng tổng hợp'!$P$11:$Q$397,2,0))</f>
        <v>0</v>
      </c>
      <c r="K921" s="147">
        <f t="shared" si="2"/>
        <v>0</v>
      </c>
      <c r="L921" s="148" t="str">
        <f>IF($F921="","",VLOOKUP($F921,'Bảng tổng hợp'!$C$11:$M$20000,10,0))</f>
        <v/>
      </c>
      <c r="M921" s="149" t="str">
        <f>IF($F921="","",VLOOKUP($F921,'Bảng tổng hợp'!$C$11:$M$20000,11,0))</f>
        <v/>
      </c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</row>
    <row r="922" ht="15.75" customHeight="1">
      <c r="A922" s="15"/>
      <c r="B922" s="15"/>
      <c r="C922" s="16"/>
      <c r="D922" s="15"/>
      <c r="E922" s="15"/>
      <c r="F922" s="15"/>
      <c r="G922" s="143" t="str">
        <f>IF($F922="","",VLOOKUP($F922,'Bảng tổng hợp'!$C$11:$Q$20000,2,0))</f>
        <v/>
      </c>
      <c r="H922" s="144" t="str">
        <f>IF($F922="","",VLOOKUP($F922,'Bảng tổng hợp'!$C$11:$Q$20000,3,0))</f>
        <v/>
      </c>
      <c r="I922" s="19"/>
      <c r="J922" s="146">
        <f>IF(F922="",0,VLOOKUP(F922,'Bảng tổng hợp'!$P$11:$Q$397,2,0))</f>
        <v>0</v>
      </c>
      <c r="K922" s="147">
        <f t="shared" si="2"/>
        <v>0</v>
      </c>
      <c r="L922" s="148" t="str">
        <f>IF($F922="","",VLOOKUP($F922,'Bảng tổng hợp'!$C$11:$M$20000,10,0))</f>
        <v/>
      </c>
      <c r="M922" s="149" t="str">
        <f>IF($F922="","",VLOOKUP($F922,'Bảng tổng hợp'!$C$11:$M$20000,11,0))</f>
        <v/>
      </c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</row>
    <row r="923" ht="15.75" customHeight="1">
      <c r="A923" s="15"/>
      <c r="B923" s="15"/>
      <c r="C923" s="16"/>
      <c r="D923" s="15"/>
      <c r="E923" s="15"/>
      <c r="F923" s="15"/>
      <c r="G923" s="143" t="str">
        <f>IF($F923="","",VLOOKUP($F923,'Bảng tổng hợp'!$C$11:$Q$20000,2,0))</f>
        <v/>
      </c>
      <c r="H923" s="144" t="str">
        <f>IF($F923="","",VLOOKUP($F923,'Bảng tổng hợp'!$C$11:$Q$20000,3,0))</f>
        <v/>
      </c>
      <c r="I923" s="19"/>
      <c r="J923" s="146">
        <f>IF(F923="",0,VLOOKUP(F923,'Bảng tổng hợp'!$P$11:$Q$397,2,0))</f>
        <v>0</v>
      </c>
      <c r="K923" s="147">
        <f t="shared" si="2"/>
        <v>0</v>
      </c>
      <c r="L923" s="148" t="str">
        <f>IF($F923="","",VLOOKUP($F923,'Bảng tổng hợp'!$C$11:$M$20000,10,0))</f>
        <v/>
      </c>
      <c r="M923" s="149" t="str">
        <f>IF($F923="","",VLOOKUP($F923,'Bảng tổng hợp'!$C$11:$M$20000,11,0))</f>
        <v/>
      </c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</row>
    <row r="924" ht="15.75" customHeight="1">
      <c r="A924" s="15"/>
      <c r="B924" s="15"/>
      <c r="C924" s="16"/>
      <c r="D924" s="15"/>
      <c r="E924" s="15"/>
      <c r="F924" s="15"/>
      <c r="G924" s="143" t="str">
        <f>IF($F924="","",VLOOKUP($F924,'Bảng tổng hợp'!$C$11:$Q$20000,2,0))</f>
        <v/>
      </c>
      <c r="H924" s="144" t="str">
        <f>IF($F924="","",VLOOKUP($F924,'Bảng tổng hợp'!$C$11:$Q$20000,3,0))</f>
        <v/>
      </c>
      <c r="I924" s="19"/>
      <c r="J924" s="146">
        <f>IF(F924="",0,VLOOKUP(F924,'Bảng tổng hợp'!$P$11:$Q$397,2,0))</f>
        <v>0</v>
      </c>
      <c r="K924" s="147">
        <f t="shared" si="2"/>
        <v>0</v>
      </c>
      <c r="L924" s="148" t="str">
        <f>IF($F924="","",VLOOKUP($F924,'Bảng tổng hợp'!$C$11:$M$20000,10,0))</f>
        <v/>
      </c>
      <c r="M924" s="149" t="str">
        <f>IF($F924="","",VLOOKUP($F924,'Bảng tổng hợp'!$C$11:$M$20000,11,0))</f>
        <v/>
      </c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</row>
    <row r="925" ht="15.75" customHeight="1">
      <c r="A925" s="15"/>
      <c r="B925" s="15"/>
      <c r="C925" s="16"/>
      <c r="D925" s="15"/>
      <c r="E925" s="15"/>
      <c r="F925" s="15"/>
      <c r="G925" s="143" t="str">
        <f>IF($F925="","",VLOOKUP($F925,'Bảng tổng hợp'!$C$11:$Q$20000,2,0))</f>
        <v/>
      </c>
      <c r="H925" s="144" t="str">
        <f>IF($F925="","",VLOOKUP($F925,'Bảng tổng hợp'!$C$11:$Q$20000,3,0))</f>
        <v/>
      </c>
      <c r="I925" s="19"/>
      <c r="J925" s="146">
        <f>IF(F925="",0,VLOOKUP(F925,'Bảng tổng hợp'!$P$11:$Q$397,2,0))</f>
        <v>0</v>
      </c>
      <c r="K925" s="147">
        <f t="shared" si="2"/>
        <v>0</v>
      </c>
      <c r="L925" s="148" t="str">
        <f>IF($F925="","",VLOOKUP($F925,'Bảng tổng hợp'!$C$11:$M$20000,10,0))</f>
        <v/>
      </c>
      <c r="M925" s="149" t="str">
        <f>IF($F925="","",VLOOKUP($F925,'Bảng tổng hợp'!$C$11:$M$20000,11,0))</f>
        <v/>
      </c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</row>
    <row r="926" ht="15.75" customHeight="1">
      <c r="A926" s="15"/>
      <c r="B926" s="15"/>
      <c r="C926" s="16"/>
      <c r="D926" s="15"/>
      <c r="E926" s="15"/>
      <c r="F926" s="15"/>
      <c r="G926" s="143" t="str">
        <f>IF($F926="","",VLOOKUP($F926,'Bảng tổng hợp'!$C$11:$Q$20000,2,0))</f>
        <v/>
      </c>
      <c r="H926" s="144" t="str">
        <f>IF($F926="","",VLOOKUP($F926,'Bảng tổng hợp'!$C$11:$Q$20000,3,0))</f>
        <v/>
      </c>
      <c r="I926" s="19"/>
      <c r="J926" s="146">
        <f>IF(F926="",0,VLOOKUP(F926,'Bảng tổng hợp'!$P$11:$Q$397,2,0))</f>
        <v>0</v>
      </c>
      <c r="K926" s="147">
        <f t="shared" si="2"/>
        <v>0</v>
      </c>
      <c r="L926" s="148" t="str">
        <f>IF($F926="","",VLOOKUP($F926,'Bảng tổng hợp'!$C$11:$M$20000,10,0))</f>
        <v/>
      </c>
      <c r="M926" s="149" t="str">
        <f>IF($F926="","",VLOOKUP($F926,'Bảng tổng hợp'!$C$11:$M$20000,11,0))</f>
        <v/>
      </c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</row>
    <row r="927" ht="15.75" customHeight="1">
      <c r="A927" s="15"/>
      <c r="B927" s="15"/>
      <c r="C927" s="16"/>
      <c r="D927" s="15"/>
      <c r="E927" s="15"/>
      <c r="F927" s="15"/>
      <c r="G927" s="143" t="str">
        <f>IF($F927="","",VLOOKUP($F927,'Bảng tổng hợp'!$C$11:$Q$20000,2,0))</f>
        <v/>
      </c>
      <c r="H927" s="144" t="str">
        <f>IF($F927="","",VLOOKUP($F927,'Bảng tổng hợp'!$C$11:$Q$20000,3,0))</f>
        <v/>
      </c>
      <c r="I927" s="19"/>
      <c r="J927" s="146">
        <f>IF(F927="",0,VLOOKUP(F927,'Bảng tổng hợp'!$P$11:$Q$397,2,0))</f>
        <v>0</v>
      </c>
      <c r="K927" s="147">
        <f t="shared" si="2"/>
        <v>0</v>
      </c>
      <c r="L927" s="148" t="str">
        <f>IF($F927="","",VLOOKUP($F927,'Bảng tổng hợp'!$C$11:$M$20000,10,0))</f>
        <v/>
      </c>
      <c r="M927" s="149" t="str">
        <f>IF($F927="","",VLOOKUP($F927,'Bảng tổng hợp'!$C$11:$M$20000,11,0))</f>
        <v/>
      </c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</row>
    <row r="928" ht="15.75" customHeight="1">
      <c r="A928" s="15"/>
      <c r="B928" s="15"/>
      <c r="C928" s="16"/>
      <c r="D928" s="15"/>
      <c r="E928" s="15"/>
      <c r="F928" s="15"/>
      <c r="G928" s="143" t="str">
        <f>IF($F928="","",VLOOKUP($F928,'Bảng tổng hợp'!$C$11:$Q$20000,2,0))</f>
        <v/>
      </c>
      <c r="H928" s="144" t="str">
        <f>IF($F928="","",VLOOKUP($F928,'Bảng tổng hợp'!$C$11:$Q$20000,3,0))</f>
        <v/>
      </c>
      <c r="I928" s="19"/>
      <c r="J928" s="146">
        <f>IF(F928="",0,VLOOKUP(F928,'Bảng tổng hợp'!$P$11:$Q$397,2,0))</f>
        <v>0</v>
      </c>
      <c r="K928" s="147">
        <f t="shared" si="2"/>
        <v>0</v>
      </c>
      <c r="L928" s="148" t="str">
        <f>IF($F928="","",VLOOKUP($F928,'Bảng tổng hợp'!$C$11:$M$20000,10,0))</f>
        <v/>
      </c>
      <c r="M928" s="149" t="str">
        <f>IF($F928="","",VLOOKUP($F928,'Bảng tổng hợp'!$C$11:$M$20000,11,0))</f>
        <v/>
      </c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</row>
    <row r="929" ht="15.75" customHeight="1">
      <c r="A929" s="15"/>
      <c r="B929" s="15"/>
      <c r="C929" s="16"/>
      <c r="D929" s="15"/>
      <c r="E929" s="15"/>
      <c r="F929" s="15"/>
      <c r="G929" s="143" t="str">
        <f>IF($F929="","",VLOOKUP($F929,'Bảng tổng hợp'!$C$11:$Q$20000,2,0))</f>
        <v/>
      </c>
      <c r="H929" s="144" t="str">
        <f>IF($F929="","",VLOOKUP($F929,'Bảng tổng hợp'!$C$11:$Q$20000,3,0))</f>
        <v/>
      </c>
      <c r="I929" s="19"/>
      <c r="J929" s="146">
        <f>IF(F929="",0,VLOOKUP(F929,'Bảng tổng hợp'!$P$11:$Q$397,2,0))</f>
        <v>0</v>
      </c>
      <c r="K929" s="147">
        <f t="shared" si="2"/>
        <v>0</v>
      </c>
      <c r="L929" s="148" t="str">
        <f>IF($F929="","",VLOOKUP($F929,'Bảng tổng hợp'!$C$11:$M$20000,10,0))</f>
        <v/>
      </c>
      <c r="M929" s="149" t="str">
        <f>IF($F929="","",VLOOKUP($F929,'Bảng tổng hợp'!$C$11:$M$20000,11,0))</f>
        <v/>
      </c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</row>
    <row r="930" ht="15.75" customHeight="1">
      <c r="A930" s="15"/>
      <c r="B930" s="15"/>
      <c r="C930" s="16"/>
      <c r="D930" s="15"/>
      <c r="E930" s="15"/>
      <c r="F930" s="15"/>
      <c r="G930" s="143" t="str">
        <f>IF($F930="","",VLOOKUP($F930,'Bảng tổng hợp'!$C$11:$Q$20000,2,0))</f>
        <v/>
      </c>
      <c r="H930" s="144" t="str">
        <f>IF($F930="","",VLOOKUP($F930,'Bảng tổng hợp'!$C$11:$Q$20000,3,0))</f>
        <v/>
      </c>
      <c r="I930" s="19"/>
      <c r="J930" s="146">
        <f>IF(F930="",0,VLOOKUP(F930,'Bảng tổng hợp'!$P$11:$Q$397,2,0))</f>
        <v>0</v>
      </c>
      <c r="K930" s="147">
        <f t="shared" si="2"/>
        <v>0</v>
      </c>
      <c r="L930" s="148" t="str">
        <f>IF($F930="","",VLOOKUP($F930,'Bảng tổng hợp'!$C$11:$M$20000,10,0))</f>
        <v/>
      </c>
      <c r="M930" s="149" t="str">
        <f>IF($F930="","",VLOOKUP($F930,'Bảng tổng hợp'!$C$11:$M$20000,11,0))</f>
        <v/>
      </c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</row>
    <row r="931" ht="15.75" customHeight="1">
      <c r="A931" s="15"/>
      <c r="B931" s="15"/>
      <c r="C931" s="16"/>
      <c r="D931" s="15"/>
      <c r="E931" s="15"/>
      <c r="F931" s="15"/>
      <c r="G931" s="143" t="str">
        <f>IF($F931="","",VLOOKUP($F931,'Bảng tổng hợp'!$C$11:$Q$20000,2,0))</f>
        <v/>
      </c>
      <c r="H931" s="144" t="str">
        <f>IF($F931="","",VLOOKUP($F931,'Bảng tổng hợp'!$C$11:$Q$20000,3,0))</f>
        <v/>
      </c>
      <c r="I931" s="19"/>
      <c r="J931" s="146">
        <f>IF(F931="",0,VLOOKUP(F931,'Bảng tổng hợp'!$P$11:$Q$397,2,0))</f>
        <v>0</v>
      </c>
      <c r="K931" s="147">
        <f t="shared" si="2"/>
        <v>0</v>
      </c>
      <c r="L931" s="148" t="str">
        <f>IF($F931="","",VLOOKUP($F931,'Bảng tổng hợp'!$C$11:$M$20000,10,0))</f>
        <v/>
      </c>
      <c r="M931" s="149" t="str">
        <f>IF($F931="","",VLOOKUP($F931,'Bảng tổng hợp'!$C$11:$M$20000,11,0))</f>
        <v/>
      </c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</row>
    <row r="932" ht="15.75" customHeight="1">
      <c r="A932" s="15"/>
      <c r="B932" s="15"/>
      <c r="C932" s="16"/>
      <c r="D932" s="15"/>
      <c r="E932" s="15"/>
      <c r="F932" s="15"/>
      <c r="G932" s="143" t="str">
        <f>IF($F932="","",VLOOKUP($F932,'Bảng tổng hợp'!$C$11:$Q$20000,2,0))</f>
        <v/>
      </c>
      <c r="H932" s="144" t="str">
        <f>IF($F932="","",VLOOKUP($F932,'Bảng tổng hợp'!$C$11:$Q$20000,3,0))</f>
        <v/>
      </c>
      <c r="I932" s="19"/>
      <c r="J932" s="146">
        <f>IF(F932="",0,VLOOKUP(F932,'Bảng tổng hợp'!$P$11:$Q$397,2,0))</f>
        <v>0</v>
      </c>
      <c r="K932" s="147">
        <f t="shared" si="2"/>
        <v>0</v>
      </c>
      <c r="L932" s="148" t="str">
        <f>IF($F932="","",VLOOKUP($F932,'Bảng tổng hợp'!$C$11:$M$20000,10,0))</f>
        <v/>
      </c>
      <c r="M932" s="149" t="str">
        <f>IF($F932="","",VLOOKUP($F932,'Bảng tổng hợp'!$C$11:$M$20000,11,0))</f>
        <v/>
      </c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</row>
    <row r="933" ht="15.75" customHeight="1">
      <c r="A933" s="15"/>
      <c r="B933" s="15"/>
      <c r="C933" s="16"/>
      <c r="D933" s="15"/>
      <c r="E933" s="15"/>
      <c r="F933" s="15"/>
      <c r="G933" s="143" t="str">
        <f>IF($F933="","",VLOOKUP($F933,'Bảng tổng hợp'!$C$11:$Q$20000,2,0))</f>
        <v/>
      </c>
      <c r="H933" s="144" t="str">
        <f>IF($F933="","",VLOOKUP($F933,'Bảng tổng hợp'!$C$11:$Q$20000,3,0))</f>
        <v/>
      </c>
      <c r="I933" s="19"/>
      <c r="J933" s="146">
        <f>IF(F933="",0,VLOOKUP(F933,'Bảng tổng hợp'!$P$11:$Q$397,2,0))</f>
        <v>0</v>
      </c>
      <c r="K933" s="147">
        <f t="shared" si="2"/>
        <v>0</v>
      </c>
      <c r="L933" s="148" t="str">
        <f>IF($F933="","",VLOOKUP($F933,'Bảng tổng hợp'!$C$11:$M$20000,10,0))</f>
        <v/>
      </c>
      <c r="M933" s="149" t="str">
        <f>IF($F933="","",VLOOKUP($F933,'Bảng tổng hợp'!$C$11:$M$20000,11,0))</f>
        <v/>
      </c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</row>
    <row r="934" ht="15.75" customHeight="1">
      <c r="A934" s="15"/>
      <c r="B934" s="15"/>
      <c r="C934" s="16"/>
      <c r="D934" s="15"/>
      <c r="E934" s="15"/>
      <c r="F934" s="15"/>
      <c r="G934" s="143" t="str">
        <f>IF($F934="","",VLOOKUP($F934,'Bảng tổng hợp'!$C$11:$Q$20000,2,0))</f>
        <v/>
      </c>
      <c r="H934" s="144" t="str">
        <f>IF($F934="","",VLOOKUP($F934,'Bảng tổng hợp'!$C$11:$Q$20000,3,0))</f>
        <v/>
      </c>
      <c r="I934" s="19"/>
      <c r="J934" s="146">
        <f>IF(F934="",0,VLOOKUP(F934,'Bảng tổng hợp'!$P$11:$Q$397,2,0))</f>
        <v>0</v>
      </c>
      <c r="K934" s="147">
        <f t="shared" si="2"/>
        <v>0</v>
      </c>
      <c r="L934" s="148" t="str">
        <f>IF($F934="","",VLOOKUP($F934,'Bảng tổng hợp'!$C$11:$M$20000,10,0))</f>
        <v/>
      </c>
      <c r="M934" s="149" t="str">
        <f>IF($F934="","",VLOOKUP($F934,'Bảng tổng hợp'!$C$11:$M$20000,11,0))</f>
        <v/>
      </c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</row>
    <row r="935" ht="15.75" customHeight="1">
      <c r="A935" s="15"/>
      <c r="B935" s="15"/>
      <c r="C935" s="16"/>
      <c r="D935" s="15"/>
      <c r="E935" s="15"/>
      <c r="F935" s="15"/>
      <c r="G935" s="143" t="str">
        <f>IF($F935="","",VLOOKUP($F935,'Bảng tổng hợp'!$C$11:$Q$20000,2,0))</f>
        <v/>
      </c>
      <c r="H935" s="144" t="str">
        <f>IF($F935="","",VLOOKUP($F935,'Bảng tổng hợp'!$C$11:$Q$20000,3,0))</f>
        <v/>
      </c>
      <c r="I935" s="19"/>
      <c r="J935" s="146">
        <f>IF(F935="",0,VLOOKUP(F935,'Bảng tổng hợp'!$P$11:$Q$397,2,0))</f>
        <v>0</v>
      </c>
      <c r="K935" s="147">
        <f t="shared" si="2"/>
        <v>0</v>
      </c>
      <c r="L935" s="148" t="str">
        <f>IF($F935="","",VLOOKUP($F935,'Bảng tổng hợp'!$C$11:$M$20000,10,0))</f>
        <v/>
      </c>
      <c r="M935" s="149" t="str">
        <f>IF($F935="","",VLOOKUP($F935,'Bảng tổng hợp'!$C$11:$M$20000,11,0))</f>
        <v/>
      </c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</row>
    <row r="936" ht="15.75" customHeight="1">
      <c r="A936" s="15"/>
      <c r="B936" s="15"/>
      <c r="C936" s="16"/>
      <c r="D936" s="15"/>
      <c r="E936" s="15"/>
      <c r="F936" s="15"/>
      <c r="G936" s="143" t="str">
        <f>IF($F936="","",VLOOKUP($F936,'Bảng tổng hợp'!$C$11:$Q$20000,2,0))</f>
        <v/>
      </c>
      <c r="H936" s="144" t="str">
        <f>IF($F936="","",VLOOKUP($F936,'Bảng tổng hợp'!$C$11:$Q$20000,3,0))</f>
        <v/>
      </c>
      <c r="I936" s="19"/>
      <c r="J936" s="146">
        <f>IF(F936="",0,VLOOKUP(F936,'Bảng tổng hợp'!$P$11:$Q$397,2,0))</f>
        <v>0</v>
      </c>
      <c r="K936" s="147">
        <f t="shared" si="2"/>
        <v>0</v>
      </c>
      <c r="L936" s="148" t="str">
        <f>IF($F936="","",VLOOKUP($F936,'Bảng tổng hợp'!$C$11:$M$20000,10,0))</f>
        <v/>
      </c>
      <c r="M936" s="149" t="str">
        <f>IF($F936="","",VLOOKUP($F936,'Bảng tổng hợp'!$C$11:$M$20000,11,0))</f>
        <v/>
      </c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</row>
    <row r="937" ht="15.75" customHeight="1">
      <c r="A937" s="15"/>
      <c r="B937" s="15"/>
      <c r="C937" s="16"/>
      <c r="D937" s="15"/>
      <c r="E937" s="15"/>
      <c r="F937" s="15"/>
      <c r="G937" s="143" t="str">
        <f>IF($F937="","",VLOOKUP($F937,'Bảng tổng hợp'!$C$11:$Q$20000,2,0))</f>
        <v/>
      </c>
      <c r="H937" s="144" t="str">
        <f>IF($F937="","",VLOOKUP($F937,'Bảng tổng hợp'!$C$11:$Q$20000,3,0))</f>
        <v/>
      </c>
      <c r="I937" s="19"/>
      <c r="J937" s="146">
        <f>IF(F937="",0,VLOOKUP(F937,'Bảng tổng hợp'!$P$11:$Q$397,2,0))</f>
        <v>0</v>
      </c>
      <c r="K937" s="147">
        <f t="shared" si="2"/>
        <v>0</v>
      </c>
      <c r="L937" s="148" t="str">
        <f>IF($F937="","",VLOOKUP($F937,'Bảng tổng hợp'!$C$11:$M$20000,10,0))</f>
        <v/>
      </c>
      <c r="M937" s="149" t="str">
        <f>IF($F937="","",VLOOKUP($F937,'Bảng tổng hợp'!$C$11:$M$20000,11,0))</f>
        <v/>
      </c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</row>
    <row r="938" ht="15.75" customHeight="1">
      <c r="A938" s="15"/>
      <c r="B938" s="15"/>
      <c r="C938" s="16"/>
      <c r="D938" s="15"/>
      <c r="E938" s="15"/>
      <c r="F938" s="15"/>
      <c r="G938" s="143" t="str">
        <f>IF($F938="","",VLOOKUP($F938,'Bảng tổng hợp'!$C$11:$Q$20000,2,0))</f>
        <v/>
      </c>
      <c r="H938" s="144" t="str">
        <f>IF($F938="","",VLOOKUP($F938,'Bảng tổng hợp'!$C$11:$Q$20000,3,0))</f>
        <v/>
      </c>
      <c r="I938" s="19"/>
      <c r="J938" s="146">
        <f>IF(F938="",0,VLOOKUP(F938,'Bảng tổng hợp'!$P$11:$Q$397,2,0))</f>
        <v>0</v>
      </c>
      <c r="K938" s="147">
        <f t="shared" si="2"/>
        <v>0</v>
      </c>
      <c r="L938" s="148" t="str">
        <f>IF($F938="","",VLOOKUP($F938,'Bảng tổng hợp'!$C$11:$M$20000,10,0))</f>
        <v/>
      </c>
      <c r="M938" s="149" t="str">
        <f>IF($F938="","",VLOOKUP($F938,'Bảng tổng hợp'!$C$11:$M$20000,11,0))</f>
        <v/>
      </c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</row>
    <row r="939" ht="15.75" customHeight="1">
      <c r="A939" s="15"/>
      <c r="B939" s="15"/>
      <c r="C939" s="16"/>
      <c r="D939" s="15"/>
      <c r="E939" s="15"/>
      <c r="F939" s="15"/>
      <c r="G939" s="143" t="str">
        <f>IF($F939="","",VLOOKUP($F939,'Bảng tổng hợp'!$C$11:$Q$20000,2,0))</f>
        <v/>
      </c>
      <c r="H939" s="144" t="str">
        <f>IF($F939="","",VLOOKUP($F939,'Bảng tổng hợp'!$C$11:$Q$20000,3,0))</f>
        <v/>
      </c>
      <c r="I939" s="19"/>
      <c r="J939" s="146">
        <f>IF(F939="",0,VLOOKUP(F939,'Bảng tổng hợp'!$P$11:$Q$397,2,0))</f>
        <v>0</v>
      </c>
      <c r="K939" s="147">
        <f t="shared" si="2"/>
        <v>0</v>
      </c>
      <c r="L939" s="148" t="str">
        <f>IF($F939="","",VLOOKUP($F939,'Bảng tổng hợp'!$C$11:$M$20000,10,0))</f>
        <v/>
      </c>
      <c r="M939" s="149" t="str">
        <f>IF($F939="","",VLOOKUP($F939,'Bảng tổng hợp'!$C$11:$M$20000,11,0))</f>
        <v/>
      </c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</row>
    <row r="940" ht="15.75" customHeight="1">
      <c r="A940" s="15"/>
      <c r="B940" s="15"/>
      <c r="C940" s="16"/>
      <c r="D940" s="15"/>
      <c r="E940" s="15"/>
      <c r="F940" s="15"/>
      <c r="G940" s="143" t="str">
        <f>IF($F940="","",VLOOKUP($F940,'Bảng tổng hợp'!$C$11:$Q$20000,2,0))</f>
        <v/>
      </c>
      <c r="H940" s="144" t="str">
        <f>IF($F940="","",VLOOKUP($F940,'Bảng tổng hợp'!$C$11:$Q$20000,3,0))</f>
        <v/>
      </c>
      <c r="I940" s="19"/>
      <c r="J940" s="146">
        <f>IF(F940="",0,VLOOKUP(F940,'Bảng tổng hợp'!$P$11:$Q$397,2,0))</f>
        <v>0</v>
      </c>
      <c r="K940" s="147">
        <f t="shared" si="2"/>
        <v>0</v>
      </c>
      <c r="L940" s="148" t="str">
        <f>IF($F940="","",VLOOKUP($F940,'Bảng tổng hợp'!$C$11:$M$20000,10,0))</f>
        <v/>
      </c>
      <c r="M940" s="149" t="str">
        <f>IF($F940="","",VLOOKUP($F940,'Bảng tổng hợp'!$C$11:$M$20000,11,0))</f>
        <v/>
      </c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</row>
    <row r="941" ht="15.75" customHeight="1">
      <c r="A941" s="15"/>
      <c r="B941" s="15"/>
      <c r="C941" s="16"/>
      <c r="D941" s="15"/>
      <c r="E941" s="15"/>
      <c r="F941" s="15"/>
      <c r="G941" s="143" t="str">
        <f>IF($F941="","",VLOOKUP($F941,'Bảng tổng hợp'!$C$11:$Q$20000,2,0))</f>
        <v/>
      </c>
      <c r="H941" s="144" t="str">
        <f>IF($F941="","",VLOOKUP($F941,'Bảng tổng hợp'!$C$11:$Q$20000,3,0))</f>
        <v/>
      </c>
      <c r="I941" s="19"/>
      <c r="J941" s="146">
        <f>IF(F941="",0,VLOOKUP(F941,'Bảng tổng hợp'!$P$11:$Q$397,2,0))</f>
        <v>0</v>
      </c>
      <c r="K941" s="147">
        <f t="shared" si="2"/>
        <v>0</v>
      </c>
      <c r="L941" s="148" t="str">
        <f>IF($F941="","",VLOOKUP($F941,'Bảng tổng hợp'!$C$11:$M$20000,10,0))</f>
        <v/>
      </c>
      <c r="M941" s="149" t="str">
        <f>IF($F941="","",VLOOKUP($F941,'Bảng tổng hợp'!$C$11:$M$20000,11,0))</f>
        <v/>
      </c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</row>
    <row r="942" ht="15.75" customHeight="1">
      <c r="A942" s="15"/>
      <c r="B942" s="15"/>
      <c r="C942" s="16"/>
      <c r="D942" s="15"/>
      <c r="E942" s="15"/>
      <c r="F942" s="15"/>
      <c r="G942" s="143" t="str">
        <f>IF($F942="","",VLOOKUP($F942,'Bảng tổng hợp'!$C$11:$Q$20000,2,0))</f>
        <v/>
      </c>
      <c r="H942" s="144" t="str">
        <f>IF($F942="","",VLOOKUP($F942,'Bảng tổng hợp'!$C$11:$Q$20000,3,0))</f>
        <v/>
      </c>
      <c r="I942" s="19"/>
      <c r="J942" s="146">
        <f>IF(F942="",0,VLOOKUP(F942,'Bảng tổng hợp'!$P$11:$Q$397,2,0))</f>
        <v>0</v>
      </c>
      <c r="K942" s="147">
        <f t="shared" si="2"/>
        <v>0</v>
      </c>
      <c r="L942" s="148" t="str">
        <f>IF($F942="","",VLOOKUP($F942,'Bảng tổng hợp'!$C$11:$M$20000,10,0))</f>
        <v/>
      </c>
      <c r="M942" s="149" t="str">
        <f>IF($F942="","",VLOOKUP($F942,'Bảng tổng hợp'!$C$11:$M$20000,11,0))</f>
        <v/>
      </c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</row>
    <row r="943" ht="15.75" customHeight="1">
      <c r="A943" s="15"/>
      <c r="B943" s="15"/>
      <c r="C943" s="16"/>
      <c r="D943" s="15"/>
      <c r="E943" s="15"/>
      <c r="F943" s="15"/>
      <c r="G943" s="143" t="str">
        <f>IF($F943="","",VLOOKUP($F943,'Bảng tổng hợp'!$C$11:$Q$20000,2,0))</f>
        <v/>
      </c>
      <c r="H943" s="144" t="str">
        <f>IF($F943="","",VLOOKUP($F943,'Bảng tổng hợp'!$C$11:$Q$20000,3,0))</f>
        <v/>
      </c>
      <c r="I943" s="19"/>
      <c r="J943" s="146">
        <f>IF(F943="",0,VLOOKUP(F943,'Bảng tổng hợp'!$P$11:$Q$397,2,0))</f>
        <v>0</v>
      </c>
      <c r="K943" s="147">
        <f t="shared" si="2"/>
        <v>0</v>
      </c>
      <c r="L943" s="148" t="str">
        <f>IF($F943="","",VLOOKUP($F943,'Bảng tổng hợp'!$C$11:$M$20000,10,0))</f>
        <v/>
      </c>
      <c r="M943" s="149" t="str">
        <f>IF($F943="","",VLOOKUP($F943,'Bảng tổng hợp'!$C$11:$M$20000,11,0))</f>
        <v/>
      </c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</row>
    <row r="944" ht="15.75" customHeight="1">
      <c r="A944" s="15"/>
      <c r="B944" s="15"/>
      <c r="C944" s="16"/>
      <c r="D944" s="15"/>
      <c r="E944" s="15"/>
      <c r="F944" s="15"/>
      <c r="G944" s="143" t="str">
        <f>IF($F944="","",VLOOKUP($F944,'Bảng tổng hợp'!$C$11:$Q$20000,2,0))</f>
        <v/>
      </c>
      <c r="H944" s="144" t="str">
        <f>IF($F944="","",VLOOKUP($F944,'Bảng tổng hợp'!$C$11:$Q$20000,3,0))</f>
        <v/>
      </c>
      <c r="I944" s="19"/>
      <c r="J944" s="146">
        <f>IF(F944="",0,VLOOKUP(F944,'Bảng tổng hợp'!$P$11:$Q$397,2,0))</f>
        <v>0</v>
      </c>
      <c r="K944" s="147">
        <f t="shared" si="2"/>
        <v>0</v>
      </c>
      <c r="L944" s="148" t="str">
        <f>IF($F944="","",VLOOKUP($F944,'Bảng tổng hợp'!$C$11:$M$20000,10,0))</f>
        <v/>
      </c>
      <c r="M944" s="149" t="str">
        <f>IF($F944="","",VLOOKUP($F944,'Bảng tổng hợp'!$C$11:$M$20000,11,0))</f>
        <v/>
      </c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</row>
    <row r="945" ht="15.75" customHeight="1">
      <c r="A945" s="15"/>
      <c r="B945" s="15"/>
      <c r="C945" s="16"/>
      <c r="D945" s="15"/>
      <c r="E945" s="15"/>
      <c r="F945" s="15"/>
      <c r="G945" s="143" t="str">
        <f>IF($F945="","",VLOOKUP($F945,'Bảng tổng hợp'!$C$11:$Q$20000,2,0))</f>
        <v/>
      </c>
      <c r="H945" s="144" t="str">
        <f>IF($F945="","",VLOOKUP($F945,'Bảng tổng hợp'!$C$11:$Q$20000,3,0))</f>
        <v/>
      </c>
      <c r="I945" s="19"/>
      <c r="J945" s="146">
        <f>IF(F945="",0,VLOOKUP(F945,'Bảng tổng hợp'!$P$11:$Q$397,2,0))</f>
        <v>0</v>
      </c>
      <c r="K945" s="147">
        <f t="shared" si="2"/>
        <v>0</v>
      </c>
      <c r="L945" s="148" t="str">
        <f>IF($F945="","",VLOOKUP($F945,'Bảng tổng hợp'!$C$11:$M$20000,10,0))</f>
        <v/>
      </c>
      <c r="M945" s="149" t="str">
        <f>IF($F945="","",VLOOKUP($F945,'Bảng tổng hợp'!$C$11:$M$20000,11,0))</f>
        <v/>
      </c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</row>
    <row r="946" ht="15.75" customHeight="1">
      <c r="A946" s="15"/>
      <c r="B946" s="15"/>
      <c r="C946" s="16"/>
      <c r="D946" s="15"/>
      <c r="E946" s="15"/>
      <c r="F946" s="15"/>
      <c r="G946" s="143" t="str">
        <f>IF($F946="","",VLOOKUP($F946,'Bảng tổng hợp'!$C$11:$Q$20000,2,0))</f>
        <v/>
      </c>
      <c r="H946" s="144" t="str">
        <f>IF($F946="","",VLOOKUP($F946,'Bảng tổng hợp'!$C$11:$Q$20000,3,0))</f>
        <v/>
      </c>
      <c r="I946" s="19"/>
      <c r="J946" s="146">
        <f>IF(F946="",0,VLOOKUP(F946,'Bảng tổng hợp'!$P$11:$Q$397,2,0))</f>
        <v>0</v>
      </c>
      <c r="K946" s="147">
        <f t="shared" si="2"/>
        <v>0</v>
      </c>
      <c r="L946" s="148" t="str">
        <f>IF($F946="","",VLOOKUP($F946,'Bảng tổng hợp'!$C$11:$M$20000,10,0))</f>
        <v/>
      </c>
      <c r="M946" s="149" t="str">
        <f>IF($F946="","",VLOOKUP($F946,'Bảng tổng hợp'!$C$11:$M$20000,11,0))</f>
        <v/>
      </c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</row>
    <row r="947" ht="15.75" customHeight="1">
      <c r="A947" s="15"/>
      <c r="B947" s="15"/>
      <c r="C947" s="16"/>
      <c r="D947" s="15"/>
      <c r="E947" s="15"/>
      <c r="F947" s="15"/>
      <c r="G947" s="143" t="str">
        <f>IF($F947="","",VLOOKUP($F947,'Bảng tổng hợp'!$C$11:$Q$20000,2,0))</f>
        <v/>
      </c>
      <c r="H947" s="144" t="str">
        <f>IF($F947="","",VLOOKUP($F947,'Bảng tổng hợp'!$C$11:$Q$20000,3,0))</f>
        <v/>
      </c>
      <c r="I947" s="19"/>
      <c r="J947" s="146">
        <f>IF(F947="",0,VLOOKUP(F947,'Bảng tổng hợp'!$P$11:$Q$397,2,0))</f>
        <v>0</v>
      </c>
      <c r="K947" s="147">
        <f t="shared" si="2"/>
        <v>0</v>
      </c>
      <c r="L947" s="148" t="str">
        <f>IF($F947="","",VLOOKUP($F947,'Bảng tổng hợp'!$C$11:$M$20000,10,0))</f>
        <v/>
      </c>
      <c r="M947" s="149" t="str">
        <f>IF($F947="","",VLOOKUP($F947,'Bảng tổng hợp'!$C$11:$M$20000,11,0))</f>
        <v/>
      </c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</row>
    <row r="948" ht="15.75" customHeight="1">
      <c r="A948" s="15"/>
      <c r="B948" s="15"/>
      <c r="C948" s="16"/>
      <c r="D948" s="15"/>
      <c r="E948" s="15"/>
      <c r="F948" s="15"/>
      <c r="G948" s="143" t="str">
        <f>IF($F948="","",VLOOKUP($F948,'Bảng tổng hợp'!$C$11:$Q$20000,2,0))</f>
        <v/>
      </c>
      <c r="H948" s="144" t="str">
        <f>IF($F948="","",VLOOKUP($F948,'Bảng tổng hợp'!$C$11:$Q$20000,3,0))</f>
        <v/>
      </c>
      <c r="I948" s="19"/>
      <c r="J948" s="146">
        <f>IF(F948="",0,VLOOKUP(F948,'Bảng tổng hợp'!$P$11:$Q$397,2,0))</f>
        <v>0</v>
      </c>
      <c r="K948" s="147">
        <f t="shared" si="2"/>
        <v>0</v>
      </c>
      <c r="L948" s="148" t="str">
        <f>IF($F948="","",VLOOKUP($F948,'Bảng tổng hợp'!$C$11:$M$20000,10,0))</f>
        <v/>
      </c>
      <c r="M948" s="149" t="str">
        <f>IF($F948="","",VLOOKUP($F948,'Bảng tổng hợp'!$C$11:$M$20000,11,0))</f>
        <v/>
      </c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</row>
    <row r="949" ht="15.75" customHeight="1">
      <c r="A949" s="15"/>
      <c r="B949" s="15"/>
      <c r="C949" s="16"/>
      <c r="D949" s="15"/>
      <c r="E949" s="15"/>
      <c r="F949" s="15"/>
      <c r="G949" s="143" t="str">
        <f>IF($F949="","",VLOOKUP($F949,'Bảng tổng hợp'!$C$11:$Q$20000,2,0))</f>
        <v/>
      </c>
      <c r="H949" s="144" t="str">
        <f>IF($F949="","",VLOOKUP($F949,'Bảng tổng hợp'!$C$11:$Q$20000,3,0))</f>
        <v/>
      </c>
      <c r="I949" s="19"/>
      <c r="J949" s="146">
        <f>IF(F949="",0,VLOOKUP(F949,'Bảng tổng hợp'!$P$11:$Q$397,2,0))</f>
        <v>0</v>
      </c>
      <c r="K949" s="147">
        <f t="shared" si="2"/>
        <v>0</v>
      </c>
      <c r="L949" s="148" t="str">
        <f>IF($F949="","",VLOOKUP($F949,'Bảng tổng hợp'!$C$11:$M$20000,10,0))</f>
        <v/>
      </c>
      <c r="M949" s="149" t="str">
        <f>IF($F949="","",VLOOKUP($F949,'Bảng tổng hợp'!$C$11:$M$20000,11,0))</f>
        <v/>
      </c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</row>
    <row r="950" ht="15.75" customHeight="1">
      <c r="A950" s="15"/>
      <c r="B950" s="15"/>
      <c r="C950" s="16"/>
      <c r="D950" s="15"/>
      <c r="E950" s="15"/>
      <c r="F950" s="15"/>
      <c r="G950" s="143" t="str">
        <f>IF($F950="","",VLOOKUP($F950,'Bảng tổng hợp'!$C$11:$Q$20000,2,0))</f>
        <v/>
      </c>
      <c r="H950" s="144" t="str">
        <f>IF($F950="","",VLOOKUP($F950,'Bảng tổng hợp'!$C$11:$Q$20000,3,0))</f>
        <v/>
      </c>
      <c r="I950" s="19"/>
      <c r="J950" s="146">
        <f>IF(F950="",0,VLOOKUP(F950,'Bảng tổng hợp'!$P$11:$Q$397,2,0))</f>
        <v>0</v>
      </c>
      <c r="K950" s="147">
        <f t="shared" si="2"/>
        <v>0</v>
      </c>
      <c r="L950" s="148" t="str">
        <f>IF($F950="","",VLOOKUP($F950,'Bảng tổng hợp'!$C$11:$M$20000,10,0))</f>
        <v/>
      </c>
      <c r="M950" s="149" t="str">
        <f>IF($F950="","",VLOOKUP($F950,'Bảng tổng hợp'!$C$11:$M$20000,11,0))</f>
        <v/>
      </c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</row>
    <row r="951" ht="15.75" customHeight="1">
      <c r="A951" s="15"/>
      <c r="B951" s="15"/>
      <c r="C951" s="16"/>
      <c r="D951" s="15"/>
      <c r="E951" s="15"/>
      <c r="F951" s="15"/>
      <c r="G951" s="143" t="str">
        <f>IF($F951="","",VLOOKUP($F951,'Bảng tổng hợp'!$C$11:$Q$20000,2,0))</f>
        <v/>
      </c>
      <c r="H951" s="144" t="str">
        <f>IF($F951="","",VLOOKUP($F951,'Bảng tổng hợp'!$C$11:$Q$20000,3,0))</f>
        <v/>
      </c>
      <c r="I951" s="19"/>
      <c r="J951" s="146">
        <f>IF(F951="",0,VLOOKUP(F951,'Bảng tổng hợp'!$P$11:$Q$397,2,0))</f>
        <v>0</v>
      </c>
      <c r="K951" s="147">
        <f t="shared" si="2"/>
        <v>0</v>
      </c>
      <c r="L951" s="148" t="str">
        <f>IF($F951="","",VLOOKUP($F951,'Bảng tổng hợp'!$C$11:$M$20000,10,0))</f>
        <v/>
      </c>
      <c r="M951" s="149" t="str">
        <f>IF($F951="","",VLOOKUP($F951,'Bảng tổng hợp'!$C$11:$M$20000,11,0))</f>
        <v/>
      </c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</row>
    <row r="952" ht="15.75" customHeight="1">
      <c r="A952" s="15"/>
      <c r="B952" s="15"/>
      <c r="C952" s="16"/>
      <c r="D952" s="15"/>
      <c r="E952" s="15"/>
      <c r="F952" s="15"/>
      <c r="G952" s="143" t="str">
        <f>IF($F952="","",VLOOKUP($F952,'Bảng tổng hợp'!$C$11:$Q$20000,2,0))</f>
        <v/>
      </c>
      <c r="H952" s="144" t="str">
        <f>IF($F952="","",VLOOKUP($F952,'Bảng tổng hợp'!$C$11:$Q$20000,3,0))</f>
        <v/>
      </c>
      <c r="I952" s="19"/>
      <c r="J952" s="146">
        <f>IF(F952="",0,VLOOKUP(F952,'Bảng tổng hợp'!$P$11:$Q$397,2,0))</f>
        <v>0</v>
      </c>
      <c r="K952" s="147">
        <f t="shared" si="2"/>
        <v>0</v>
      </c>
      <c r="L952" s="148" t="str">
        <f>IF($F952="","",VLOOKUP($F952,'Bảng tổng hợp'!$C$11:$M$20000,10,0))</f>
        <v/>
      </c>
      <c r="M952" s="149" t="str">
        <f>IF($F952="","",VLOOKUP($F952,'Bảng tổng hợp'!$C$11:$M$20000,11,0))</f>
        <v/>
      </c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</row>
    <row r="953" ht="15.75" customHeight="1">
      <c r="A953" s="15"/>
      <c r="B953" s="15"/>
      <c r="C953" s="16"/>
      <c r="D953" s="15"/>
      <c r="E953" s="15"/>
      <c r="F953" s="15"/>
      <c r="G953" s="143" t="str">
        <f>IF($F953="","",VLOOKUP($F953,'Bảng tổng hợp'!$C$11:$Q$20000,2,0))</f>
        <v/>
      </c>
      <c r="H953" s="144" t="str">
        <f>IF($F953="","",VLOOKUP($F953,'Bảng tổng hợp'!$C$11:$Q$20000,3,0))</f>
        <v/>
      </c>
      <c r="I953" s="19"/>
      <c r="J953" s="146">
        <f>IF(F953="",0,VLOOKUP(F953,'Bảng tổng hợp'!$P$11:$Q$397,2,0))</f>
        <v>0</v>
      </c>
      <c r="K953" s="147">
        <f t="shared" si="2"/>
        <v>0</v>
      </c>
      <c r="L953" s="148" t="str">
        <f>IF($F953="","",VLOOKUP($F953,'Bảng tổng hợp'!$C$11:$M$20000,10,0))</f>
        <v/>
      </c>
      <c r="M953" s="149" t="str">
        <f>IF($F953="","",VLOOKUP($F953,'Bảng tổng hợp'!$C$11:$M$20000,11,0))</f>
        <v/>
      </c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</row>
    <row r="954" ht="15.75" customHeight="1">
      <c r="A954" s="15"/>
      <c r="B954" s="15"/>
      <c r="C954" s="16"/>
      <c r="D954" s="15"/>
      <c r="E954" s="15"/>
      <c r="F954" s="15"/>
      <c r="G954" s="143" t="str">
        <f>IF($F954="","",VLOOKUP($F954,'Bảng tổng hợp'!$C$11:$Q$20000,2,0))</f>
        <v/>
      </c>
      <c r="H954" s="144" t="str">
        <f>IF($F954="","",VLOOKUP($F954,'Bảng tổng hợp'!$C$11:$Q$20000,3,0))</f>
        <v/>
      </c>
      <c r="I954" s="19"/>
      <c r="J954" s="146">
        <f>IF(F954="",0,VLOOKUP(F954,'Bảng tổng hợp'!$P$11:$Q$397,2,0))</f>
        <v>0</v>
      </c>
      <c r="K954" s="147">
        <f t="shared" si="2"/>
        <v>0</v>
      </c>
      <c r="L954" s="148" t="str">
        <f>IF($F954="","",VLOOKUP($F954,'Bảng tổng hợp'!$C$11:$M$20000,10,0))</f>
        <v/>
      </c>
      <c r="M954" s="149" t="str">
        <f>IF($F954="","",VLOOKUP($F954,'Bảng tổng hợp'!$C$11:$M$20000,11,0))</f>
        <v/>
      </c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</row>
    <row r="955" ht="15.75" customHeight="1">
      <c r="A955" s="15"/>
      <c r="B955" s="15"/>
      <c r="C955" s="16"/>
      <c r="D955" s="15"/>
      <c r="E955" s="15"/>
      <c r="F955" s="15"/>
      <c r="G955" s="143" t="str">
        <f>IF($F955="","",VLOOKUP($F955,'Bảng tổng hợp'!$C$11:$Q$20000,2,0))</f>
        <v/>
      </c>
      <c r="H955" s="144" t="str">
        <f>IF($F955="","",VLOOKUP($F955,'Bảng tổng hợp'!$C$11:$Q$20000,3,0))</f>
        <v/>
      </c>
      <c r="I955" s="19"/>
      <c r="J955" s="146">
        <f>IF(F955="",0,VLOOKUP(F955,'Bảng tổng hợp'!$P$11:$Q$397,2,0))</f>
        <v>0</v>
      </c>
      <c r="K955" s="147">
        <f t="shared" si="2"/>
        <v>0</v>
      </c>
      <c r="L955" s="148" t="str">
        <f>IF($F955="","",VLOOKUP($F955,'Bảng tổng hợp'!$C$11:$M$20000,10,0))</f>
        <v/>
      </c>
      <c r="M955" s="149" t="str">
        <f>IF($F955="","",VLOOKUP($F955,'Bảng tổng hợp'!$C$11:$M$20000,11,0))</f>
        <v/>
      </c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</row>
    <row r="956" ht="15.75" customHeight="1">
      <c r="A956" s="15"/>
      <c r="B956" s="15"/>
      <c r="C956" s="16"/>
      <c r="D956" s="15"/>
      <c r="E956" s="15"/>
      <c r="F956" s="15"/>
      <c r="G956" s="143" t="str">
        <f>IF($F956="","",VLOOKUP($F956,'Bảng tổng hợp'!$C$11:$Q$20000,2,0))</f>
        <v/>
      </c>
      <c r="H956" s="144" t="str">
        <f>IF($F956="","",VLOOKUP($F956,'Bảng tổng hợp'!$C$11:$Q$20000,3,0))</f>
        <v/>
      </c>
      <c r="I956" s="19"/>
      <c r="J956" s="146">
        <f>IF(F956="",0,VLOOKUP(F956,'Bảng tổng hợp'!$P$11:$Q$397,2,0))</f>
        <v>0</v>
      </c>
      <c r="K956" s="147">
        <f t="shared" si="2"/>
        <v>0</v>
      </c>
      <c r="L956" s="148" t="str">
        <f>IF($F956="","",VLOOKUP($F956,'Bảng tổng hợp'!$C$11:$M$20000,10,0))</f>
        <v/>
      </c>
      <c r="M956" s="149" t="str">
        <f>IF($F956="","",VLOOKUP($F956,'Bảng tổng hợp'!$C$11:$M$20000,11,0))</f>
        <v/>
      </c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</row>
    <row r="957" ht="15.75" customHeight="1">
      <c r="A957" s="15"/>
      <c r="B957" s="15"/>
      <c r="C957" s="16"/>
      <c r="D957" s="15"/>
      <c r="E957" s="15"/>
      <c r="F957" s="15"/>
      <c r="G957" s="143" t="str">
        <f>IF($F957="","",VLOOKUP($F957,'Bảng tổng hợp'!$C$11:$Q$20000,2,0))</f>
        <v/>
      </c>
      <c r="H957" s="144" t="str">
        <f>IF($F957="","",VLOOKUP($F957,'Bảng tổng hợp'!$C$11:$Q$20000,3,0))</f>
        <v/>
      </c>
      <c r="I957" s="19"/>
      <c r="J957" s="146">
        <f>IF(F957="",0,VLOOKUP(F957,'Bảng tổng hợp'!$P$11:$Q$397,2,0))</f>
        <v>0</v>
      </c>
      <c r="K957" s="147">
        <f t="shared" si="2"/>
        <v>0</v>
      </c>
      <c r="L957" s="148" t="str">
        <f>IF($F957="","",VLOOKUP($F957,'Bảng tổng hợp'!$C$11:$M$20000,10,0))</f>
        <v/>
      </c>
      <c r="M957" s="149" t="str">
        <f>IF($F957="","",VLOOKUP($F957,'Bảng tổng hợp'!$C$11:$M$20000,11,0))</f>
        <v/>
      </c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</row>
    <row r="958" ht="15.75" customHeight="1">
      <c r="A958" s="15"/>
      <c r="B958" s="15"/>
      <c r="C958" s="16"/>
      <c r="D958" s="15"/>
      <c r="E958" s="15"/>
      <c r="F958" s="15"/>
      <c r="G958" s="143" t="str">
        <f>IF($F958="","",VLOOKUP($F958,'Bảng tổng hợp'!$C$11:$Q$20000,2,0))</f>
        <v/>
      </c>
      <c r="H958" s="144" t="str">
        <f>IF($F958="","",VLOOKUP($F958,'Bảng tổng hợp'!$C$11:$Q$20000,3,0))</f>
        <v/>
      </c>
      <c r="I958" s="19"/>
      <c r="J958" s="146">
        <f>IF(F958="",0,VLOOKUP(F958,'Bảng tổng hợp'!$P$11:$Q$397,2,0))</f>
        <v>0</v>
      </c>
      <c r="K958" s="147">
        <f t="shared" si="2"/>
        <v>0</v>
      </c>
      <c r="L958" s="148" t="str">
        <f>IF($F958="","",VLOOKUP($F958,'Bảng tổng hợp'!$C$11:$M$20000,10,0))</f>
        <v/>
      </c>
      <c r="M958" s="149" t="str">
        <f>IF($F958="","",VLOOKUP($F958,'Bảng tổng hợp'!$C$11:$M$20000,11,0))</f>
        <v/>
      </c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</row>
    <row r="959" ht="15.75" customHeight="1">
      <c r="A959" s="15"/>
      <c r="B959" s="15"/>
      <c r="C959" s="16"/>
      <c r="D959" s="15"/>
      <c r="E959" s="15"/>
      <c r="F959" s="15"/>
      <c r="G959" s="143" t="str">
        <f>IF($F959="","",VLOOKUP($F959,'Bảng tổng hợp'!$C$11:$Q$20000,2,0))</f>
        <v/>
      </c>
      <c r="H959" s="144" t="str">
        <f>IF($F959="","",VLOOKUP($F959,'Bảng tổng hợp'!$C$11:$Q$20000,3,0))</f>
        <v/>
      </c>
      <c r="I959" s="19"/>
      <c r="J959" s="146">
        <f>IF(F959="",0,VLOOKUP(F959,'Bảng tổng hợp'!$P$11:$Q$397,2,0))</f>
        <v>0</v>
      </c>
      <c r="K959" s="147">
        <f t="shared" si="2"/>
        <v>0</v>
      </c>
      <c r="L959" s="148" t="str">
        <f>IF($F959="","",VLOOKUP($F959,'Bảng tổng hợp'!$C$11:$M$20000,10,0))</f>
        <v/>
      </c>
      <c r="M959" s="149" t="str">
        <f>IF($F959="","",VLOOKUP($F959,'Bảng tổng hợp'!$C$11:$M$20000,11,0))</f>
        <v/>
      </c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</row>
    <row r="960" ht="15.75" customHeight="1">
      <c r="A960" s="15"/>
      <c r="B960" s="15"/>
      <c r="C960" s="16"/>
      <c r="D960" s="15"/>
      <c r="E960" s="15"/>
      <c r="F960" s="15"/>
      <c r="G960" s="143" t="str">
        <f>IF($F960="","",VLOOKUP($F960,'Bảng tổng hợp'!$C$11:$Q$20000,2,0))</f>
        <v/>
      </c>
      <c r="H960" s="144" t="str">
        <f>IF($F960="","",VLOOKUP($F960,'Bảng tổng hợp'!$C$11:$Q$20000,3,0))</f>
        <v/>
      </c>
      <c r="I960" s="19"/>
      <c r="J960" s="146">
        <f>IF(F960="",0,VLOOKUP(F960,'Bảng tổng hợp'!$P$11:$Q$397,2,0))</f>
        <v>0</v>
      </c>
      <c r="K960" s="147">
        <f t="shared" si="2"/>
        <v>0</v>
      </c>
      <c r="L960" s="148" t="str">
        <f>IF($F960="","",VLOOKUP($F960,'Bảng tổng hợp'!$C$11:$M$20000,10,0))</f>
        <v/>
      </c>
      <c r="M960" s="149" t="str">
        <f>IF($F960="","",VLOOKUP($F960,'Bảng tổng hợp'!$C$11:$M$20000,11,0))</f>
        <v/>
      </c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</row>
    <row r="961" ht="15.75" customHeight="1">
      <c r="A961" s="15"/>
      <c r="B961" s="15"/>
      <c r="C961" s="16"/>
      <c r="D961" s="15"/>
      <c r="E961" s="15"/>
      <c r="F961" s="15"/>
      <c r="G961" s="143" t="str">
        <f>IF($F961="","",VLOOKUP($F961,'Bảng tổng hợp'!$C$11:$Q$20000,2,0))</f>
        <v/>
      </c>
      <c r="H961" s="144" t="str">
        <f>IF($F961="","",VLOOKUP($F961,'Bảng tổng hợp'!$C$11:$Q$20000,3,0))</f>
        <v/>
      </c>
      <c r="I961" s="19"/>
      <c r="J961" s="146">
        <f>IF(F961="",0,VLOOKUP(F961,'Bảng tổng hợp'!$P$11:$Q$397,2,0))</f>
        <v>0</v>
      </c>
      <c r="K961" s="147">
        <f t="shared" si="2"/>
        <v>0</v>
      </c>
      <c r="L961" s="148" t="str">
        <f>IF($F961="","",VLOOKUP($F961,'Bảng tổng hợp'!$C$11:$M$20000,10,0))</f>
        <v/>
      </c>
      <c r="M961" s="149" t="str">
        <f>IF($F961="","",VLOOKUP($F961,'Bảng tổng hợp'!$C$11:$M$20000,11,0))</f>
        <v/>
      </c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</row>
    <row r="962" ht="15.75" customHeight="1">
      <c r="A962" s="15"/>
      <c r="B962" s="15"/>
      <c r="C962" s="16"/>
      <c r="D962" s="15"/>
      <c r="E962" s="15"/>
      <c r="F962" s="15"/>
      <c r="G962" s="143" t="str">
        <f>IF($F962="","",VLOOKUP($F962,'Bảng tổng hợp'!$C$11:$Q$20000,2,0))</f>
        <v/>
      </c>
      <c r="H962" s="144" t="str">
        <f>IF($F962="","",VLOOKUP($F962,'Bảng tổng hợp'!$C$11:$Q$20000,3,0))</f>
        <v/>
      </c>
      <c r="I962" s="19"/>
      <c r="J962" s="146">
        <f>IF(F962="",0,VLOOKUP(F962,'Bảng tổng hợp'!$P$11:$Q$397,2,0))</f>
        <v>0</v>
      </c>
      <c r="K962" s="147">
        <f t="shared" si="2"/>
        <v>0</v>
      </c>
      <c r="L962" s="148" t="str">
        <f>IF($F962="","",VLOOKUP($F962,'Bảng tổng hợp'!$C$11:$M$20000,10,0))</f>
        <v/>
      </c>
      <c r="M962" s="149" t="str">
        <f>IF($F962="","",VLOOKUP($F962,'Bảng tổng hợp'!$C$11:$M$20000,11,0))</f>
        <v/>
      </c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</row>
    <row r="963" ht="15.75" customHeight="1">
      <c r="A963" s="15"/>
      <c r="B963" s="15"/>
      <c r="C963" s="16"/>
      <c r="D963" s="15"/>
      <c r="E963" s="15"/>
      <c r="F963" s="15"/>
      <c r="G963" s="143" t="str">
        <f>IF($F963="","",VLOOKUP($F963,'Bảng tổng hợp'!$C$11:$Q$20000,2,0))</f>
        <v/>
      </c>
      <c r="H963" s="144" t="str">
        <f>IF($F963="","",VLOOKUP($F963,'Bảng tổng hợp'!$C$11:$Q$20000,3,0))</f>
        <v/>
      </c>
      <c r="I963" s="19"/>
      <c r="J963" s="146">
        <f>IF(F963="",0,VLOOKUP(F963,'Bảng tổng hợp'!$P$11:$Q$397,2,0))</f>
        <v>0</v>
      </c>
      <c r="K963" s="147">
        <f t="shared" si="2"/>
        <v>0</v>
      </c>
      <c r="L963" s="148" t="str">
        <f>IF($F963="","",VLOOKUP($F963,'Bảng tổng hợp'!$C$11:$M$20000,10,0))</f>
        <v/>
      </c>
      <c r="M963" s="149" t="str">
        <f>IF($F963="","",VLOOKUP($F963,'Bảng tổng hợp'!$C$11:$M$20000,11,0))</f>
        <v/>
      </c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</row>
    <row r="964" ht="15.75" customHeight="1">
      <c r="A964" s="15"/>
      <c r="B964" s="15"/>
      <c r="C964" s="16"/>
      <c r="D964" s="15"/>
      <c r="E964" s="15"/>
      <c r="F964" s="15"/>
      <c r="G964" s="143" t="str">
        <f>IF($F964="","",VLOOKUP($F964,'Bảng tổng hợp'!$C$11:$Q$20000,2,0))</f>
        <v/>
      </c>
      <c r="H964" s="144" t="str">
        <f>IF($F964="","",VLOOKUP($F964,'Bảng tổng hợp'!$C$11:$Q$20000,3,0))</f>
        <v/>
      </c>
      <c r="I964" s="19"/>
      <c r="J964" s="146">
        <f>IF(F964="",0,VLOOKUP(F964,'Bảng tổng hợp'!$P$11:$Q$397,2,0))</f>
        <v>0</v>
      </c>
      <c r="K964" s="147">
        <f t="shared" si="2"/>
        <v>0</v>
      </c>
      <c r="L964" s="148" t="str">
        <f>IF($F964="","",VLOOKUP($F964,'Bảng tổng hợp'!$C$11:$M$20000,10,0))</f>
        <v/>
      </c>
      <c r="M964" s="149" t="str">
        <f>IF($F964="","",VLOOKUP($F964,'Bảng tổng hợp'!$C$11:$M$20000,11,0))</f>
        <v/>
      </c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</row>
    <row r="965" ht="15.75" customHeight="1">
      <c r="A965" s="15"/>
      <c r="B965" s="15"/>
      <c r="C965" s="16"/>
      <c r="D965" s="15"/>
      <c r="E965" s="15"/>
      <c r="F965" s="15"/>
      <c r="G965" s="143" t="str">
        <f>IF($F965="","",VLOOKUP($F965,'Bảng tổng hợp'!$C$11:$Q$20000,2,0))</f>
        <v/>
      </c>
      <c r="H965" s="144" t="str">
        <f>IF($F965="","",VLOOKUP($F965,'Bảng tổng hợp'!$C$11:$Q$20000,3,0))</f>
        <v/>
      </c>
      <c r="I965" s="19"/>
      <c r="J965" s="146">
        <f>IF(F965="",0,VLOOKUP(F965,'Bảng tổng hợp'!$P$11:$Q$397,2,0))</f>
        <v>0</v>
      </c>
      <c r="K965" s="147">
        <f t="shared" si="2"/>
        <v>0</v>
      </c>
      <c r="L965" s="148" t="str">
        <f>IF($F965="","",VLOOKUP($F965,'Bảng tổng hợp'!$C$11:$M$20000,10,0))</f>
        <v/>
      </c>
      <c r="M965" s="149" t="str">
        <f>IF($F965="","",VLOOKUP($F965,'Bảng tổng hợp'!$C$11:$M$20000,11,0))</f>
        <v/>
      </c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</row>
    <row r="966" ht="15.75" customHeight="1">
      <c r="A966" s="15"/>
      <c r="B966" s="15"/>
      <c r="C966" s="16"/>
      <c r="D966" s="15"/>
      <c r="E966" s="15"/>
      <c r="F966" s="15"/>
      <c r="G966" s="143" t="str">
        <f>IF($F966="","",VLOOKUP($F966,'Bảng tổng hợp'!$C$11:$Q$20000,2,0))</f>
        <v/>
      </c>
      <c r="H966" s="144" t="str">
        <f>IF($F966="","",VLOOKUP($F966,'Bảng tổng hợp'!$C$11:$Q$20000,3,0))</f>
        <v/>
      </c>
      <c r="I966" s="19"/>
      <c r="J966" s="146">
        <f>IF(F966="",0,VLOOKUP(F966,'Bảng tổng hợp'!$P$11:$Q$397,2,0))</f>
        <v>0</v>
      </c>
      <c r="K966" s="147">
        <f t="shared" si="2"/>
        <v>0</v>
      </c>
      <c r="L966" s="148" t="str">
        <f>IF($F966="","",VLOOKUP($F966,'Bảng tổng hợp'!$C$11:$M$20000,10,0))</f>
        <v/>
      </c>
      <c r="M966" s="149" t="str">
        <f>IF($F966="","",VLOOKUP($F966,'Bảng tổng hợp'!$C$11:$M$20000,11,0))</f>
        <v/>
      </c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</row>
    <row r="967" ht="15.75" customHeight="1">
      <c r="A967" s="15"/>
      <c r="B967" s="15"/>
      <c r="C967" s="16"/>
      <c r="D967" s="15"/>
      <c r="E967" s="15"/>
      <c r="F967" s="15"/>
      <c r="G967" s="143" t="str">
        <f>IF($F967="","",VLOOKUP($F967,'Bảng tổng hợp'!$C$11:$Q$20000,2,0))</f>
        <v/>
      </c>
      <c r="H967" s="144" t="str">
        <f>IF($F967="","",VLOOKUP($F967,'Bảng tổng hợp'!$C$11:$Q$20000,3,0))</f>
        <v/>
      </c>
      <c r="I967" s="19"/>
      <c r="J967" s="146">
        <f>IF(F967="",0,VLOOKUP(F967,'Bảng tổng hợp'!$P$11:$Q$397,2,0))</f>
        <v>0</v>
      </c>
      <c r="K967" s="147">
        <f t="shared" si="2"/>
        <v>0</v>
      </c>
      <c r="L967" s="148" t="str">
        <f>IF($F967="","",VLOOKUP($F967,'Bảng tổng hợp'!$C$11:$M$20000,10,0))</f>
        <v/>
      </c>
      <c r="M967" s="149" t="str">
        <f>IF($F967="","",VLOOKUP($F967,'Bảng tổng hợp'!$C$11:$M$20000,11,0))</f>
        <v/>
      </c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</row>
    <row r="968" ht="15.75" customHeight="1">
      <c r="A968" s="15"/>
      <c r="B968" s="15"/>
      <c r="C968" s="16"/>
      <c r="D968" s="15"/>
      <c r="E968" s="15"/>
      <c r="F968" s="15"/>
      <c r="G968" s="143" t="str">
        <f>IF($F968="","",VLOOKUP($F968,'Bảng tổng hợp'!$C$11:$Q$20000,2,0))</f>
        <v/>
      </c>
      <c r="H968" s="144" t="str">
        <f>IF($F968="","",VLOOKUP($F968,'Bảng tổng hợp'!$C$11:$Q$20000,3,0))</f>
        <v/>
      </c>
      <c r="I968" s="19"/>
      <c r="J968" s="146">
        <f>IF(F968="",0,VLOOKUP(F968,'Bảng tổng hợp'!$P$11:$Q$397,2,0))</f>
        <v>0</v>
      </c>
      <c r="K968" s="147">
        <f t="shared" si="2"/>
        <v>0</v>
      </c>
      <c r="L968" s="148" t="str">
        <f>IF($F968="","",VLOOKUP($F968,'Bảng tổng hợp'!$C$11:$M$20000,10,0))</f>
        <v/>
      </c>
      <c r="M968" s="149" t="str">
        <f>IF($F968="","",VLOOKUP($F968,'Bảng tổng hợp'!$C$11:$M$20000,11,0))</f>
        <v/>
      </c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</row>
    <row r="969" ht="15.75" customHeight="1">
      <c r="A969" s="15"/>
      <c r="B969" s="15"/>
      <c r="C969" s="16"/>
      <c r="D969" s="15"/>
      <c r="E969" s="15"/>
      <c r="F969" s="15"/>
      <c r="G969" s="143" t="str">
        <f>IF($F969="","",VLOOKUP($F969,'Bảng tổng hợp'!$C$11:$Q$20000,2,0))</f>
        <v/>
      </c>
      <c r="H969" s="144" t="str">
        <f>IF($F969="","",VLOOKUP($F969,'Bảng tổng hợp'!$C$11:$Q$20000,3,0))</f>
        <v/>
      </c>
      <c r="I969" s="19"/>
      <c r="J969" s="146">
        <f>IF(F969="",0,VLOOKUP(F969,'Bảng tổng hợp'!$P$11:$Q$397,2,0))</f>
        <v>0</v>
      </c>
      <c r="K969" s="147">
        <f t="shared" si="2"/>
        <v>0</v>
      </c>
      <c r="L969" s="148" t="str">
        <f>IF($F969="","",VLOOKUP($F969,'Bảng tổng hợp'!$C$11:$M$20000,10,0))</f>
        <v/>
      </c>
      <c r="M969" s="149" t="str">
        <f>IF($F969="","",VLOOKUP($F969,'Bảng tổng hợp'!$C$11:$M$20000,11,0))</f>
        <v/>
      </c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</row>
    <row r="970" ht="15.75" customHeight="1">
      <c r="A970" s="15"/>
      <c r="B970" s="15"/>
      <c r="C970" s="16"/>
      <c r="D970" s="15"/>
      <c r="E970" s="15"/>
      <c r="F970" s="15"/>
      <c r="G970" s="143" t="str">
        <f>IF($F970="","",VLOOKUP($F970,'Bảng tổng hợp'!$C$11:$Q$20000,2,0))</f>
        <v/>
      </c>
      <c r="H970" s="144" t="str">
        <f>IF($F970="","",VLOOKUP($F970,'Bảng tổng hợp'!$C$11:$Q$20000,3,0))</f>
        <v/>
      </c>
      <c r="I970" s="19"/>
      <c r="J970" s="146">
        <f>IF(F970="",0,VLOOKUP(F970,'Bảng tổng hợp'!$P$11:$Q$397,2,0))</f>
        <v>0</v>
      </c>
      <c r="K970" s="147">
        <f t="shared" si="2"/>
        <v>0</v>
      </c>
      <c r="L970" s="148" t="str">
        <f>IF($F970="","",VLOOKUP($F970,'Bảng tổng hợp'!$C$11:$M$20000,10,0))</f>
        <v/>
      </c>
      <c r="M970" s="149" t="str">
        <f>IF($F970="","",VLOOKUP($F970,'Bảng tổng hợp'!$C$11:$M$20000,11,0))</f>
        <v/>
      </c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</row>
    <row r="971" ht="15.75" customHeight="1">
      <c r="A971" s="15"/>
      <c r="B971" s="15"/>
      <c r="C971" s="16"/>
      <c r="D971" s="15"/>
      <c r="E971" s="15"/>
      <c r="F971" s="15"/>
      <c r="G971" s="143" t="str">
        <f>IF($F971="","",VLOOKUP($F971,'Bảng tổng hợp'!$C$11:$Q$20000,2,0))</f>
        <v/>
      </c>
      <c r="H971" s="144" t="str">
        <f>IF($F971="","",VLOOKUP($F971,'Bảng tổng hợp'!$C$11:$Q$20000,3,0))</f>
        <v/>
      </c>
      <c r="I971" s="19"/>
      <c r="J971" s="146">
        <f>IF(F971="",0,VLOOKUP(F971,'Bảng tổng hợp'!$P$11:$Q$397,2,0))</f>
        <v>0</v>
      </c>
      <c r="K971" s="147">
        <f t="shared" si="2"/>
        <v>0</v>
      </c>
      <c r="L971" s="148" t="str">
        <f>IF($F971="","",VLOOKUP($F971,'Bảng tổng hợp'!$C$11:$M$20000,10,0))</f>
        <v/>
      </c>
      <c r="M971" s="149" t="str">
        <f>IF($F971="","",VLOOKUP($F971,'Bảng tổng hợp'!$C$11:$M$20000,11,0))</f>
        <v/>
      </c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</row>
    <row r="972" ht="15.75" customHeight="1">
      <c r="A972" s="15"/>
      <c r="B972" s="15"/>
      <c r="C972" s="16"/>
      <c r="D972" s="15"/>
      <c r="E972" s="15"/>
      <c r="F972" s="15"/>
      <c r="G972" s="143" t="str">
        <f>IF($F972="","",VLOOKUP($F972,'Bảng tổng hợp'!$C$11:$Q$20000,2,0))</f>
        <v/>
      </c>
      <c r="H972" s="144" t="str">
        <f>IF($F972="","",VLOOKUP($F972,'Bảng tổng hợp'!$C$11:$Q$20000,3,0))</f>
        <v/>
      </c>
      <c r="I972" s="19"/>
      <c r="J972" s="146">
        <f>IF(F972="",0,VLOOKUP(F972,'Bảng tổng hợp'!$P$11:$Q$397,2,0))</f>
        <v>0</v>
      </c>
      <c r="K972" s="147">
        <f t="shared" si="2"/>
        <v>0</v>
      </c>
      <c r="L972" s="148" t="str">
        <f>IF($F972="","",VLOOKUP($F972,'Bảng tổng hợp'!$C$11:$M$20000,10,0))</f>
        <v/>
      </c>
      <c r="M972" s="149" t="str">
        <f>IF($F972="","",VLOOKUP($F972,'Bảng tổng hợp'!$C$11:$M$20000,11,0))</f>
        <v/>
      </c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</row>
    <row r="973" ht="15.75" customHeight="1">
      <c r="A973" s="15"/>
      <c r="B973" s="15"/>
      <c r="C973" s="16"/>
      <c r="D973" s="15"/>
      <c r="E973" s="15"/>
      <c r="F973" s="15"/>
      <c r="G973" s="143" t="str">
        <f>IF($F973="","",VLOOKUP($F973,'Bảng tổng hợp'!$C$11:$Q$20000,2,0))</f>
        <v/>
      </c>
      <c r="H973" s="144" t="str">
        <f>IF($F973="","",VLOOKUP($F973,'Bảng tổng hợp'!$C$11:$Q$20000,3,0))</f>
        <v/>
      </c>
      <c r="I973" s="19"/>
      <c r="J973" s="146">
        <f>IF(F973="",0,VLOOKUP(F973,'Bảng tổng hợp'!$P$11:$Q$397,2,0))</f>
        <v>0</v>
      </c>
      <c r="K973" s="147">
        <f t="shared" si="2"/>
        <v>0</v>
      </c>
      <c r="L973" s="148" t="str">
        <f>IF($F973="","",VLOOKUP($F973,'Bảng tổng hợp'!$C$11:$M$20000,10,0))</f>
        <v/>
      </c>
      <c r="M973" s="149" t="str">
        <f>IF($F973="","",VLOOKUP($F973,'Bảng tổng hợp'!$C$11:$M$20000,11,0))</f>
        <v/>
      </c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</row>
    <row r="974" ht="15.75" customHeight="1">
      <c r="A974" s="15"/>
      <c r="B974" s="15"/>
      <c r="C974" s="16"/>
      <c r="D974" s="15"/>
      <c r="E974" s="15"/>
      <c r="F974" s="15"/>
      <c r="G974" s="143" t="str">
        <f>IF($F974="","",VLOOKUP($F974,'Bảng tổng hợp'!$C$11:$Q$20000,2,0))</f>
        <v/>
      </c>
      <c r="H974" s="144" t="str">
        <f>IF($F974="","",VLOOKUP($F974,'Bảng tổng hợp'!$C$11:$Q$20000,3,0))</f>
        <v/>
      </c>
      <c r="I974" s="19"/>
      <c r="J974" s="146">
        <f>IF(F974="",0,VLOOKUP(F974,'Bảng tổng hợp'!$P$11:$Q$397,2,0))</f>
        <v>0</v>
      </c>
      <c r="K974" s="147">
        <f t="shared" si="2"/>
        <v>0</v>
      </c>
      <c r="L974" s="148" t="str">
        <f>IF($F974="","",VLOOKUP($F974,'Bảng tổng hợp'!$C$11:$M$20000,10,0))</f>
        <v/>
      </c>
      <c r="M974" s="149" t="str">
        <f>IF($F974="","",VLOOKUP($F974,'Bảng tổng hợp'!$C$11:$M$20000,11,0))</f>
        <v/>
      </c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</row>
    <row r="975" ht="15.75" customHeight="1">
      <c r="A975" s="15"/>
      <c r="B975" s="15"/>
      <c r="C975" s="16"/>
      <c r="D975" s="15"/>
      <c r="E975" s="15"/>
      <c r="F975" s="15"/>
      <c r="G975" s="143" t="str">
        <f>IF($F975="","",VLOOKUP($F975,'Bảng tổng hợp'!$C$11:$Q$20000,2,0))</f>
        <v/>
      </c>
      <c r="H975" s="144" t="str">
        <f>IF($F975="","",VLOOKUP($F975,'Bảng tổng hợp'!$C$11:$Q$20000,3,0))</f>
        <v/>
      </c>
      <c r="I975" s="19"/>
      <c r="J975" s="146">
        <f>IF(F975="",0,VLOOKUP(F975,'Bảng tổng hợp'!$P$11:$Q$397,2,0))</f>
        <v>0</v>
      </c>
      <c r="K975" s="147">
        <f t="shared" si="2"/>
        <v>0</v>
      </c>
      <c r="L975" s="148" t="str">
        <f>IF($F975="","",VLOOKUP($F975,'Bảng tổng hợp'!$C$11:$M$20000,10,0))</f>
        <v/>
      </c>
      <c r="M975" s="149" t="str">
        <f>IF($F975="","",VLOOKUP($F975,'Bảng tổng hợp'!$C$11:$M$20000,11,0))</f>
        <v/>
      </c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</row>
    <row r="976" ht="15.75" customHeight="1">
      <c r="A976" s="15"/>
      <c r="B976" s="15"/>
      <c r="C976" s="16"/>
      <c r="D976" s="15"/>
      <c r="E976" s="15"/>
      <c r="F976" s="15"/>
      <c r="G976" s="143" t="str">
        <f>IF($F976="","",VLOOKUP($F976,'Bảng tổng hợp'!$C$11:$Q$20000,2,0))</f>
        <v/>
      </c>
      <c r="H976" s="144" t="str">
        <f>IF($F976="","",VLOOKUP($F976,'Bảng tổng hợp'!$C$11:$Q$20000,3,0))</f>
        <v/>
      </c>
      <c r="I976" s="19"/>
      <c r="J976" s="146">
        <f>IF(F976="",0,VLOOKUP(F976,'Bảng tổng hợp'!$P$11:$Q$397,2,0))</f>
        <v>0</v>
      </c>
      <c r="K976" s="147">
        <f t="shared" si="2"/>
        <v>0</v>
      </c>
      <c r="L976" s="148" t="str">
        <f>IF($F976="","",VLOOKUP($F976,'Bảng tổng hợp'!$C$11:$M$20000,10,0))</f>
        <v/>
      </c>
      <c r="M976" s="149" t="str">
        <f>IF($F976="","",VLOOKUP($F976,'Bảng tổng hợp'!$C$11:$M$20000,11,0))</f>
        <v/>
      </c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</row>
    <row r="977" ht="15.75" customHeight="1">
      <c r="A977" s="15"/>
      <c r="B977" s="15"/>
      <c r="C977" s="16"/>
      <c r="D977" s="15"/>
      <c r="E977" s="15"/>
      <c r="F977" s="15"/>
      <c r="G977" s="143" t="str">
        <f>IF($F977="","",VLOOKUP($F977,'Bảng tổng hợp'!$C$11:$Q$20000,2,0))</f>
        <v/>
      </c>
      <c r="H977" s="144" t="str">
        <f>IF($F977="","",VLOOKUP($F977,'Bảng tổng hợp'!$C$11:$Q$20000,3,0))</f>
        <v/>
      </c>
      <c r="I977" s="19"/>
      <c r="J977" s="146">
        <f>IF(F977="",0,VLOOKUP(F977,'Bảng tổng hợp'!$P$11:$Q$397,2,0))</f>
        <v>0</v>
      </c>
      <c r="K977" s="147">
        <f t="shared" si="2"/>
        <v>0</v>
      </c>
      <c r="L977" s="148" t="str">
        <f>IF($F977="","",VLOOKUP($F977,'Bảng tổng hợp'!$C$11:$M$20000,10,0))</f>
        <v/>
      </c>
      <c r="M977" s="149" t="str">
        <f>IF($F977="","",VLOOKUP($F977,'Bảng tổng hợp'!$C$11:$M$20000,11,0))</f>
        <v/>
      </c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</row>
    <row r="978" ht="15.75" customHeight="1">
      <c r="A978" s="15"/>
      <c r="B978" s="15"/>
      <c r="C978" s="16"/>
      <c r="D978" s="15"/>
      <c r="E978" s="15"/>
      <c r="F978" s="15"/>
      <c r="G978" s="143" t="str">
        <f>IF($F978="","",VLOOKUP($F978,'Bảng tổng hợp'!$C$11:$Q$20000,2,0))</f>
        <v/>
      </c>
      <c r="H978" s="144" t="str">
        <f>IF($F978="","",VLOOKUP($F978,'Bảng tổng hợp'!$C$11:$Q$20000,3,0))</f>
        <v/>
      </c>
      <c r="I978" s="19"/>
      <c r="J978" s="146">
        <f>IF(F978="",0,VLOOKUP(F978,'Bảng tổng hợp'!$P$11:$Q$397,2,0))</f>
        <v>0</v>
      </c>
      <c r="K978" s="147">
        <f t="shared" si="2"/>
        <v>0</v>
      </c>
      <c r="L978" s="148" t="str">
        <f>IF($F978="","",VLOOKUP($F978,'Bảng tổng hợp'!$C$11:$M$20000,10,0))</f>
        <v/>
      </c>
      <c r="M978" s="149" t="str">
        <f>IF($F978="","",VLOOKUP($F978,'Bảng tổng hợp'!$C$11:$M$20000,11,0))</f>
        <v/>
      </c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</row>
    <row r="979" ht="15.75" customHeight="1">
      <c r="A979" s="15"/>
      <c r="B979" s="15"/>
      <c r="C979" s="16"/>
      <c r="D979" s="15"/>
      <c r="E979" s="15"/>
      <c r="F979" s="15"/>
      <c r="G979" s="143" t="str">
        <f>IF($F979="","",VLOOKUP($F979,'Bảng tổng hợp'!$C$11:$Q$20000,2,0))</f>
        <v/>
      </c>
      <c r="H979" s="144" t="str">
        <f>IF($F979="","",VLOOKUP($F979,'Bảng tổng hợp'!$C$11:$Q$20000,3,0))</f>
        <v/>
      </c>
      <c r="I979" s="19"/>
      <c r="J979" s="146">
        <f>IF(F979="",0,VLOOKUP(F979,'Bảng tổng hợp'!$P$11:$Q$397,2,0))</f>
        <v>0</v>
      </c>
      <c r="K979" s="147">
        <f t="shared" si="2"/>
        <v>0</v>
      </c>
      <c r="L979" s="148" t="str">
        <f>IF($F979="","",VLOOKUP($F979,'Bảng tổng hợp'!$C$11:$M$20000,10,0))</f>
        <v/>
      </c>
      <c r="M979" s="149" t="str">
        <f>IF($F979="","",VLOOKUP($F979,'Bảng tổng hợp'!$C$11:$M$20000,11,0))</f>
        <v/>
      </c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</row>
    <row r="980" ht="15.75" customHeight="1">
      <c r="A980" s="15"/>
      <c r="B980" s="15"/>
      <c r="C980" s="16"/>
      <c r="D980" s="15"/>
      <c r="E980" s="15"/>
      <c r="F980" s="15"/>
      <c r="G980" s="143" t="str">
        <f>IF($F980="","",VLOOKUP($F980,'Bảng tổng hợp'!$C$11:$Q$20000,2,0))</f>
        <v/>
      </c>
      <c r="H980" s="144" t="str">
        <f>IF($F980="","",VLOOKUP($F980,'Bảng tổng hợp'!$C$11:$Q$20000,3,0))</f>
        <v/>
      </c>
      <c r="I980" s="19"/>
      <c r="J980" s="146">
        <f>IF(F980="",0,VLOOKUP(F980,'Bảng tổng hợp'!$P$11:$Q$397,2,0))</f>
        <v>0</v>
      </c>
      <c r="K980" s="147">
        <f t="shared" si="2"/>
        <v>0</v>
      </c>
      <c r="L980" s="148" t="str">
        <f>IF($F980="","",VLOOKUP($F980,'Bảng tổng hợp'!$C$11:$M$20000,10,0))</f>
        <v/>
      </c>
      <c r="M980" s="149" t="str">
        <f>IF($F980="","",VLOOKUP($F980,'Bảng tổng hợp'!$C$11:$M$20000,11,0))</f>
        <v/>
      </c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</row>
    <row r="981" ht="15.75" customHeight="1">
      <c r="A981" s="15"/>
      <c r="B981" s="15"/>
      <c r="C981" s="16"/>
      <c r="D981" s="15"/>
      <c r="E981" s="15"/>
      <c r="F981" s="15"/>
      <c r="G981" s="143" t="str">
        <f>IF($F981="","",VLOOKUP($F981,'Bảng tổng hợp'!$C$11:$Q$20000,2,0))</f>
        <v/>
      </c>
      <c r="H981" s="144" t="str">
        <f>IF($F981="","",VLOOKUP($F981,'Bảng tổng hợp'!$C$11:$Q$20000,3,0))</f>
        <v/>
      </c>
      <c r="I981" s="19"/>
      <c r="J981" s="146">
        <f>IF(F981="",0,VLOOKUP(F981,'Bảng tổng hợp'!$P$11:$Q$397,2,0))</f>
        <v>0</v>
      </c>
      <c r="K981" s="147">
        <f t="shared" si="2"/>
        <v>0</v>
      </c>
      <c r="L981" s="148" t="str">
        <f>IF($F981="","",VLOOKUP($F981,'Bảng tổng hợp'!$C$11:$M$20000,10,0))</f>
        <v/>
      </c>
      <c r="M981" s="149" t="str">
        <f>IF($F981="","",VLOOKUP($F981,'Bảng tổng hợp'!$C$11:$M$20000,11,0))</f>
        <v/>
      </c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</row>
    <row r="982" ht="15.75" customHeight="1">
      <c r="A982" s="15"/>
      <c r="B982" s="15"/>
      <c r="C982" s="16"/>
      <c r="D982" s="15"/>
      <c r="E982" s="15"/>
      <c r="F982" s="15"/>
      <c r="G982" s="143" t="str">
        <f>IF($F982="","",VLOOKUP($F982,'Bảng tổng hợp'!$C$11:$Q$20000,2,0))</f>
        <v/>
      </c>
      <c r="H982" s="144" t="str">
        <f>IF($F982="","",VLOOKUP($F982,'Bảng tổng hợp'!$C$11:$Q$20000,3,0))</f>
        <v/>
      </c>
      <c r="I982" s="19"/>
      <c r="J982" s="146">
        <f>IF(F982="",0,VLOOKUP(F982,'Bảng tổng hợp'!$P$11:$Q$397,2,0))</f>
        <v>0</v>
      </c>
      <c r="K982" s="147">
        <f t="shared" si="2"/>
        <v>0</v>
      </c>
      <c r="L982" s="148" t="str">
        <f>IF($F982="","",VLOOKUP($F982,'Bảng tổng hợp'!$C$11:$M$20000,10,0))</f>
        <v/>
      </c>
      <c r="M982" s="149" t="str">
        <f>IF($F982="","",VLOOKUP($F982,'Bảng tổng hợp'!$C$11:$M$20000,11,0))</f>
        <v/>
      </c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</row>
    <row r="983" ht="15.75" customHeight="1">
      <c r="A983" s="15"/>
      <c r="B983" s="15"/>
      <c r="C983" s="16"/>
      <c r="D983" s="15"/>
      <c r="E983" s="15"/>
      <c r="F983" s="15"/>
      <c r="G983" s="143" t="str">
        <f>IF($F983="","",VLOOKUP($F983,'Bảng tổng hợp'!$C$11:$Q$20000,2,0))</f>
        <v/>
      </c>
      <c r="H983" s="144" t="str">
        <f>IF($F983="","",VLOOKUP($F983,'Bảng tổng hợp'!$C$11:$Q$20000,3,0))</f>
        <v/>
      </c>
      <c r="I983" s="19"/>
      <c r="J983" s="146">
        <f>IF(F983="",0,VLOOKUP(F983,'Bảng tổng hợp'!$P$11:$Q$397,2,0))</f>
        <v>0</v>
      </c>
      <c r="K983" s="147">
        <f t="shared" si="2"/>
        <v>0</v>
      </c>
      <c r="L983" s="148" t="str">
        <f>IF($F983="","",VLOOKUP($F983,'Bảng tổng hợp'!$C$11:$M$20000,10,0))</f>
        <v/>
      </c>
      <c r="M983" s="149" t="str">
        <f>IF($F983="","",VLOOKUP($F983,'Bảng tổng hợp'!$C$11:$M$20000,11,0))</f>
        <v/>
      </c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</row>
    <row r="984" ht="15.75" customHeight="1">
      <c r="A984" s="15"/>
      <c r="B984" s="15"/>
      <c r="C984" s="16"/>
      <c r="D984" s="15"/>
      <c r="E984" s="15"/>
      <c r="F984" s="15"/>
      <c r="G984" s="143" t="str">
        <f>IF($F984="","",VLOOKUP($F984,'Bảng tổng hợp'!$C$11:$Q$20000,2,0))</f>
        <v/>
      </c>
      <c r="H984" s="144" t="str">
        <f>IF($F984="","",VLOOKUP($F984,'Bảng tổng hợp'!$C$11:$Q$20000,3,0))</f>
        <v/>
      </c>
      <c r="I984" s="19"/>
      <c r="J984" s="146">
        <f>IF(F984="",0,VLOOKUP(F984,'Bảng tổng hợp'!$P$11:$Q$397,2,0))</f>
        <v>0</v>
      </c>
      <c r="K984" s="147">
        <f t="shared" si="2"/>
        <v>0</v>
      </c>
      <c r="L984" s="148" t="str">
        <f>IF($F984="","",VLOOKUP($F984,'Bảng tổng hợp'!$C$11:$M$20000,10,0))</f>
        <v/>
      </c>
      <c r="M984" s="149" t="str">
        <f>IF($F984="","",VLOOKUP($F984,'Bảng tổng hợp'!$C$11:$M$20000,11,0))</f>
        <v/>
      </c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</row>
    <row r="985" ht="15.75" customHeight="1">
      <c r="A985" s="15"/>
      <c r="B985" s="15"/>
      <c r="C985" s="16"/>
      <c r="D985" s="15"/>
      <c r="E985" s="15"/>
      <c r="F985" s="15"/>
      <c r="G985" s="143" t="str">
        <f>IF($F985="","",VLOOKUP($F985,'Bảng tổng hợp'!$C$11:$Q$20000,2,0))</f>
        <v/>
      </c>
      <c r="H985" s="144" t="str">
        <f>IF($F985="","",VLOOKUP($F985,'Bảng tổng hợp'!$C$11:$Q$20000,3,0))</f>
        <v/>
      </c>
      <c r="I985" s="19"/>
      <c r="J985" s="146">
        <f>IF(F985="",0,VLOOKUP(F985,'Bảng tổng hợp'!$P$11:$Q$397,2,0))</f>
        <v>0</v>
      </c>
      <c r="K985" s="147">
        <f t="shared" si="2"/>
        <v>0</v>
      </c>
      <c r="L985" s="148" t="str">
        <f>IF($F985="","",VLOOKUP($F985,'Bảng tổng hợp'!$C$11:$M$20000,10,0))</f>
        <v/>
      </c>
      <c r="M985" s="149" t="str">
        <f>IF($F985="","",VLOOKUP($F985,'Bảng tổng hợp'!$C$11:$M$20000,11,0))</f>
        <v/>
      </c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</row>
    <row r="986" ht="15.75" customHeight="1">
      <c r="A986" s="15"/>
      <c r="B986" s="15"/>
      <c r="C986" s="16"/>
      <c r="D986" s="15"/>
      <c r="E986" s="15"/>
      <c r="F986" s="15"/>
      <c r="G986" s="143" t="str">
        <f>IF($F986="","",VLOOKUP($F986,'Bảng tổng hợp'!$C$11:$Q$20000,2,0))</f>
        <v/>
      </c>
      <c r="H986" s="144" t="str">
        <f>IF($F986="","",VLOOKUP($F986,'Bảng tổng hợp'!$C$11:$Q$20000,3,0))</f>
        <v/>
      </c>
      <c r="I986" s="19"/>
      <c r="J986" s="146">
        <f>IF(F986="",0,VLOOKUP(F986,'Bảng tổng hợp'!$P$11:$Q$397,2,0))</f>
        <v>0</v>
      </c>
      <c r="K986" s="147">
        <f t="shared" si="2"/>
        <v>0</v>
      </c>
      <c r="L986" s="148" t="str">
        <f>IF($F986="","",VLOOKUP($F986,'Bảng tổng hợp'!$C$11:$M$20000,10,0))</f>
        <v/>
      </c>
      <c r="M986" s="149" t="str">
        <f>IF($F986="","",VLOOKUP($F986,'Bảng tổng hợp'!$C$11:$M$20000,11,0))</f>
        <v/>
      </c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</row>
    <row r="987" ht="15.75" customHeight="1">
      <c r="A987" s="15"/>
      <c r="B987" s="15"/>
      <c r="C987" s="16"/>
      <c r="D987" s="15"/>
      <c r="E987" s="15"/>
      <c r="F987" s="15"/>
      <c r="G987" s="143" t="str">
        <f>IF($F987="","",VLOOKUP($F987,'Bảng tổng hợp'!$C$11:$Q$20000,2,0))</f>
        <v/>
      </c>
      <c r="H987" s="144" t="str">
        <f>IF($F987="","",VLOOKUP($F987,'Bảng tổng hợp'!$C$11:$Q$20000,3,0))</f>
        <v/>
      </c>
      <c r="I987" s="19"/>
      <c r="J987" s="146">
        <f>IF(F987="",0,VLOOKUP(F987,'Bảng tổng hợp'!$P$11:$Q$397,2,0))</f>
        <v>0</v>
      </c>
      <c r="K987" s="147">
        <f t="shared" si="2"/>
        <v>0</v>
      </c>
      <c r="L987" s="148" t="str">
        <f>IF($F987="","",VLOOKUP($F987,'Bảng tổng hợp'!$C$11:$M$20000,10,0))</f>
        <v/>
      </c>
      <c r="M987" s="149" t="str">
        <f>IF($F987="","",VLOOKUP($F987,'Bảng tổng hợp'!$C$11:$M$20000,11,0))</f>
        <v/>
      </c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</row>
    <row r="988" ht="15.75" customHeight="1">
      <c r="A988" s="15"/>
      <c r="B988" s="15"/>
      <c r="C988" s="16"/>
      <c r="D988" s="15"/>
      <c r="E988" s="15"/>
      <c r="F988" s="15"/>
      <c r="G988" s="143" t="str">
        <f>IF($F988="","",VLOOKUP($F988,'Bảng tổng hợp'!$C$11:$Q$20000,2,0))</f>
        <v/>
      </c>
      <c r="H988" s="144" t="str">
        <f>IF($F988="","",VLOOKUP($F988,'Bảng tổng hợp'!$C$11:$Q$20000,3,0))</f>
        <v/>
      </c>
      <c r="I988" s="19"/>
      <c r="J988" s="146">
        <f>IF(F988="",0,VLOOKUP(F988,'Bảng tổng hợp'!$P$11:$Q$397,2,0))</f>
        <v>0</v>
      </c>
      <c r="K988" s="147">
        <f t="shared" si="2"/>
        <v>0</v>
      </c>
      <c r="L988" s="148" t="str">
        <f>IF($F988="","",VLOOKUP($F988,'Bảng tổng hợp'!$C$11:$M$20000,10,0))</f>
        <v/>
      </c>
      <c r="M988" s="149" t="str">
        <f>IF($F988="","",VLOOKUP($F988,'Bảng tổng hợp'!$C$11:$M$20000,11,0))</f>
        <v/>
      </c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</row>
    <row r="989" ht="15.75" customHeight="1">
      <c r="A989" s="15"/>
      <c r="B989" s="15"/>
      <c r="C989" s="16"/>
      <c r="D989" s="15"/>
      <c r="E989" s="15"/>
      <c r="F989" s="15"/>
      <c r="G989" s="143" t="str">
        <f>IF($F989="","",VLOOKUP($F989,'Bảng tổng hợp'!$C$11:$Q$20000,2,0))</f>
        <v/>
      </c>
      <c r="H989" s="144" t="str">
        <f>IF($F989="","",VLOOKUP($F989,'Bảng tổng hợp'!$C$11:$Q$20000,3,0))</f>
        <v/>
      </c>
      <c r="I989" s="19"/>
      <c r="J989" s="146">
        <f>IF(F989="",0,VLOOKUP(F989,'Bảng tổng hợp'!$P$11:$Q$397,2,0))</f>
        <v>0</v>
      </c>
      <c r="K989" s="147">
        <f t="shared" si="2"/>
        <v>0</v>
      </c>
      <c r="L989" s="148" t="str">
        <f>IF($F989="","",VLOOKUP($F989,'Bảng tổng hợp'!$C$11:$M$20000,10,0))</f>
        <v/>
      </c>
      <c r="M989" s="149" t="str">
        <f>IF($F989="","",VLOOKUP($F989,'Bảng tổng hợp'!$C$11:$M$20000,11,0))</f>
        <v/>
      </c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</row>
    <row r="990" ht="15.75" customHeight="1">
      <c r="A990" s="15"/>
      <c r="B990" s="15"/>
      <c r="C990" s="16"/>
      <c r="D990" s="15"/>
      <c r="E990" s="15"/>
      <c r="F990" s="15"/>
      <c r="G990" s="143" t="str">
        <f>IF($F990="","",VLOOKUP($F990,'Bảng tổng hợp'!$C$11:$Q$20000,2,0))</f>
        <v/>
      </c>
      <c r="H990" s="144" t="str">
        <f>IF($F990="","",VLOOKUP($F990,'Bảng tổng hợp'!$C$11:$Q$20000,3,0))</f>
        <v/>
      </c>
      <c r="I990" s="19"/>
      <c r="J990" s="146">
        <f>IF(F990="",0,VLOOKUP(F990,'Bảng tổng hợp'!$P$11:$Q$397,2,0))</f>
        <v>0</v>
      </c>
      <c r="K990" s="147">
        <f t="shared" si="2"/>
        <v>0</v>
      </c>
      <c r="L990" s="148" t="str">
        <f>IF($F990="","",VLOOKUP($F990,'Bảng tổng hợp'!$C$11:$M$20000,10,0))</f>
        <v/>
      </c>
      <c r="M990" s="149" t="str">
        <f>IF($F990="","",VLOOKUP($F990,'Bảng tổng hợp'!$C$11:$M$20000,11,0))</f>
        <v/>
      </c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</row>
    <row r="991" ht="15.75" customHeight="1">
      <c r="A991" s="15"/>
      <c r="B991" s="15"/>
      <c r="C991" s="16"/>
      <c r="D991" s="15"/>
      <c r="E991" s="15"/>
      <c r="F991" s="15"/>
      <c r="G991" s="143" t="str">
        <f>IF($F991="","",VLOOKUP($F991,'Bảng tổng hợp'!$C$11:$Q$20000,2,0))</f>
        <v/>
      </c>
      <c r="H991" s="144" t="str">
        <f>IF($F991="","",VLOOKUP($F991,'Bảng tổng hợp'!$C$11:$Q$20000,3,0))</f>
        <v/>
      </c>
      <c r="I991" s="19"/>
      <c r="J991" s="146">
        <f>IF(F991="",0,VLOOKUP(F991,'Bảng tổng hợp'!$P$11:$Q$397,2,0))</f>
        <v>0</v>
      </c>
      <c r="K991" s="147">
        <f t="shared" si="2"/>
        <v>0</v>
      </c>
      <c r="L991" s="148" t="str">
        <f>IF($F991="","",VLOOKUP($F991,'Bảng tổng hợp'!$C$11:$M$20000,10,0))</f>
        <v/>
      </c>
      <c r="M991" s="149" t="str">
        <f>IF($F991="","",VLOOKUP($F991,'Bảng tổng hợp'!$C$11:$M$20000,11,0))</f>
        <v/>
      </c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</row>
    <row r="992" ht="15.75" customHeight="1">
      <c r="A992" s="15"/>
      <c r="B992" s="15"/>
      <c r="C992" s="16"/>
      <c r="D992" s="15"/>
      <c r="E992" s="15"/>
      <c r="F992" s="15"/>
      <c r="G992" s="143" t="str">
        <f>IF($F992="","",VLOOKUP($F992,'Bảng tổng hợp'!$C$11:$Q$20000,2,0))</f>
        <v/>
      </c>
      <c r="H992" s="144" t="str">
        <f>IF($F992="","",VLOOKUP($F992,'Bảng tổng hợp'!$C$11:$Q$20000,3,0))</f>
        <v/>
      </c>
      <c r="I992" s="19"/>
      <c r="J992" s="146">
        <f>IF(F992="",0,VLOOKUP(F992,'Bảng tổng hợp'!$P$11:$Q$397,2,0))</f>
        <v>0</v>
      </c>
      <c r="K992" s="147">
        <f t="shared" si="2"/>
        <v>0</v>
      </c>
      <c r="L992" s="148" t="str">
        <f>IF($F992="","",VLOOKUP($F992,'Bảng tổng hợp'!$C$11:$M$20000,10,0))</f>
        <v/>
      </c>
      <c r="M992" s="149" t="str">
        <f>IF($F992="","",VLOOKUP($F992,'Bảng tổng hợp'!$C$11:$M$20000,11,0))</f>
        <v/>
      </c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</row>
    <row r="993" ht="15.75" customHeight="1">
      <c r="A993" s="15"/>
      <c r="B993" s="15"/>
      <c r="C993" s="16"/>
      <c r="D993" s="15"/>
      <c r="E993" s="15"/>
      <c r="F993" s="15"/>
      <c r="G993" s="143" t="str">
        <f>IF($F993="","",VLOOKUP($F993,'Bảng tổng hợp'!$C$11:$Q$20000,2,0))</f>
        <v/>
      </c>
      <c r="H993" s="144" t="str">
        <f>IF($F993="","",VLOOKUP($F993,'Bảng tổng hợp'!$C$11:$Q$20000,3,0))</f>
        <v/>
      </c>
      <c r="I993" s="19"/>
      <c r="J993" s="146">
        <f>IF(F993="",0,VLOOKUP(F993,'Bảng tổng hợp'!$P$11:$Q$397,2,0))</f>
        <v>0</v>
      </c>
      <c r="K993" s="147">
        <f t="shared" si="2"/>
        <v>0</v>
      </c>
      <c r="L993" s="148" t="str">
        <f>IF($F993="","",VLOOKUP($F993,'Bảng tổng hợp'!$C$11:$M$20000,10,0))</f>
        <v/>
      </c>
      <c r="M993" s="149" t="str">
        <f>IF($F993="","",VLOOKUP($F993,'Bảng tổng hợp'!$C$11:$M$20000,11,0))</f>
        <v/>
      </c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</row>
    <row r="994" ht="15.75" customHeight="1">
      <c r="A994" s="15"/>
      <c r="B994" s="15"/>
      <c r="C994" s="16"/>
      <c r="D994" s="15"/>
      <c r="E994" s="15"/>
      <c r="F994" s="15"/>
      <c r="G994" s="143" t="str">
        <f>IF($F994="","",VLOOKUP($F994,'Bảng tổng hợp'!$C$11:$Q$20000,2,0))</f>
        <v/>
      </c>
      <c r="H994" s="144" t="str">
        <f>IF($F994="","",VLOOKUP($F994,'Bảng tổng hợp'!$C$11:$Q$20000,3,0))</f>
        <v/>
      </c>
      <c r="I994" s="19"/>
      <c r="J994" s="146">
        <f>IF(F994="",0,VLOOKUP(F994,'Bảng tổng hợp'!$P$11:$Q$397,2,0))</f>
        <v>0</v>
      </c>
      <c r="K994" s="147">
        <f t="shared" si="2"/>
        <v>0</v>
      </c>
      <c r="L994" s="148" t="str">
        <f>IF($F994="","",VLOOKUP($F994,'Bảng tổng hợp'!$C$11:$M$20000,10,0))</f>
        <v/>
      </c>
      <c r="M994" s="149" t="str">
        <f>IF($F994="","",VLOOKUP($F994,'Bảng tổng hợp'!$C$11:$M$20000,11,0))</f>
        <v/>
      </c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</row>
    <row r="995" ht="15.75" customHeight="1">
      <c r="A995" s="15"/>
      <c r="B995" s="15"/>
      <c r="C995" s="16"/>
      <c r="D995" s="15"/>
      <c r="E995" s="15"/>
      <c r="F995" s="15"/>
      <c r="G995" s="143" t="str">
        <f>IF($F995="","",VLOOKUP($F995,'Bảng tổng hợp'!$C$11:$Q$20000,2,0))</f>
        <v/>
      </c>
      <c r="H995" s="144" t="str">
        <f>IF($F995="","",VLOOKUP($F995,'Bảng tổng hợp'!$C$11:$Q$20000,3,0))</f>
        <v/>
      </c>
      <c r="I995" s="19"/>
      <c r="J995" s="146">
        <f>IF(F995="",0,VLOOKUP(F995,'Bảng tổng hợp'!$P$11:$Q$397,2,0))</f>
        <v>0</v>
      </c>
      <c r="K995" s="147">
        <f t="shared" si="2"/>
        <v>0</v>
      </c>
      <c r="L995" s="148" t="str">
        <f>IF($F995="","",VLOOKUP($F995,'Bảng tổng hợp'!$C$11:$M$20000,10,0))</f>
        <v/>
      </c>
      <c r="M995" s="149" t="str">
        <f>IF($F995="","",VLOOKUP($F995,'Bảng tổng hợp'!$C$11:$M$20000,11,0))</f>
        <v/>
      </c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</row>
    <row r="996" ht="15.75" customHeight="1">
      <c r="A996" s="15"/>
      <c r="B996" s="15"/>
      <c r="C996" s="16"/>
      <c r="D996" s="15"/>
      <c r="E996" s="15"/>
      <c r="F996" s="15"/>
      <c r="G996" s="143" t="str">
        <f>IF($F996="","",VLOOKUP($F996,'Bảng tổng hợp'!$C$11:$Q$20000,2,0))</f>
        <v/>
      </c>
      <c r="H996" s="144" t="str">
        <f>IF($F996="","",VLOOKUP($F996,'Bảng tổng hợp'!$C$11:$Q$20000,3,0))</f>
        <v/>
      </c>
      <c r="I996" s="19"/>
      <c r="J996" s="146">
        <f>IF(F996="",0,VLOOKUP(F996,'Bảng tổng hợp'!$P$11:$Q$397,2,0))</f>
        <v>0</v>
      </c>
      <c r="K996" s="147">
        <f t="shared" si="2"/>
        <v>0</v>
      </c>
      <c r="L996" s="148" t="str">
        <f>IF($F996="","",VLOOKUP($F996,'Bảng tổng hợp'!$C$11:$M$20000,10,0))</f>
        <v/>
      </c>
      <c r="M996" s="149" t="str">
        <f>IF($F996="","",VLOOKUP($F996,'Bảng tổng hợp'!$C$11:$M$20000,11,0))</f>
        <v/>
      </c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</row>
    <row r="997" ht="15.75" customHeight="1">
      <c r="A997" s="15"/>
      <c r="B997" s="15"/>
      <c r="C997" s="16"/>
      <c r="D997" s="15"/>
      <c r="E997" s="15"/>
      <c r="F997" s="15"/>
      <c r="G997" s="143" t="str">
        <f>IF($F997="","",VLOOKUP($F997,'Bảng tổng hợp'!$C$11:$Q$20000,2,0))</f>
        <v/>
      </c>
      <c r="H997" s="144" t="str">
        <f>IF($F997="","",VLOOKUP($F997,'Bảng tổng hợp'!$C$11:$Q$20000,3,0))</f>
        <v/>
      </c>
      <c r="I997" s="19"/>
      <c r="J997" s="146">
        <f>IF(F997="",0,VLOOKUP(F997,'Bảng tổng hợp'!$P$11:$Q$397,2,0))</f>
        <v>0</v>
      </c>
      <c r="K997" s="147">
        <f t="shared" si="2"/>
        <v>0</v>
      </c>
      <c r="L997" s="148" t="str">
        <f>IF($F997="","",VLOOKUP($F997,'Bảng tổng hợp'!$C$11:$M$20000,10,0))</f>
        <v/>
      </c>
      <c r="M997" s="149" t="str">
        <f>IF($F997="","",VLOOKUP($F997,'Bảng tổng hợp'!$C$11:$M$20000,11,0))</f>
        <v/>
      </c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</row>
    <row r="998" ht="15.75" customHeight="1">
      <c r="A998" s="15"/>
      <c r="B998" s="15"/>
      <c r="C998" s="16"/>
      <c r="D998" s="15"/>
      <c r="E998" s="15"/>
      <c r="F998" s="15"/>
      <c r="G998" s="143" t="str">
        <f>IF($F998="","",VLOOKUP($F998,'Bảng tổng hợp'!$C$11:$Q$20000,2,0))</f>
        <v/>
      </c>
      <c r="H998" s="144" t="str">
        <f>IF($F998="","",VLOOKUP($F998,'Bảng tổng hợp'!$C$11:$Q$20000,3,0))</f>
        <v/>
      </c>
      <c r="I998" s="19"/>
      <c r="J998" s="146">
        <f>IF(F998="",0,VLOOKUP(F998,'Bảng tổng hợp'!$P$11:$Q$397,2,0))</f>
        <v>0</v>
      </c>
      <c r="K998" s="147">
        <f t="shared" si="2"/>
        <v>0</v>
      </c>
      <c r="L998" s="148" t="str">
        <f>IF($F998="","",VLOOKUP($F998,'Bảng tổng hợp'!$C$11:$M$20000,10,0))</f>
        <v/>
      </c>
      <c r="M998" s="149" t="str">
        <f>IF($F998="","",VLOOKUP($F998,'Bảng tổng hợp'!$C$11:$M$20000,11,0))</f>
        <v/>
      </c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</row>
    <row r="999" ht="15.75" customHeight="1">
      <c r="A999" s="15"/>
      <c r="B999" s="15"/>
      <c r="C999" s="16"/>
      <c r="D999" s="15"/>
      <c r="E999" s="15"/>
      <c r="F999" s="15"/>
      <c r="G999" s="143" t="str">
        <f>IF($F999="","",VLOOKUP($F999,'Bảng tổng hợp'!$C$11:$Q$20000,2,0))</f>
        <v/>
      </c>
      <c r="H999" s="144" t="str">
        <f>IF($F999="","",VLOOKUP($F999,'Bảng tổng hợp'!$C$11:$Q$20000,3,0))</f>
        <v/>
      </c>
      <c r="I999" s="19"/>
      <c r="J999" s="146">
        <f>IF(F999="",0,VLOOKUP(F999,'Bảng tổng hợp'!$P$11:$Q$397,2,0))</f>
        <v>0</v>
      </c>
      <c r="K999" s="147">
        <f t="shared" si="2"/>
        <v>0</v>
      </c>
      <c r="L999" s="148" t="str">
        <f>IF($F999="","",VLOOKUP($F999,'Bảng tổng hợp'!$C$11:$M$20000,10,0))</f>
        <v/>
      </c>
      <c r="M999" s="149" t="str">
        <f>IF($F999="","",VLOOKUP($F999,'Bảng tổng hợp'!$C$11:$M$20000,11,0))</f>
        <v/>
      </c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</row>
    <row r="1000" ht="15.75" customHeight="1">
      <c r="A1000" s="15"/>
      <c r="B1000" s="15"/>
      <c r="C1000" s="16"/>
      <c r="D1000" s="15"/>
      <c r="E1000" s="15"/>
      <c r="F1000" s="15"/>
      <c r="G1000" s="143" t="str">
        <f>IF($F1000="","",VLOOKUP($F1000,'Bảng tổng hợp'!$C$11:$Q$20000,2,0))</f>
        <v/>
      </c>
      <c r="H1000" s="144" t="str">
        <f>IF($F1000="","",VLOOKUP($F1000,'Bảng tổng hợp'!$C$11:$Q$20000,3,0))</f>
        <v/>
      </c>
      <c r="I1000" s="19"/>
      <c r="J1000" s="146">
        <f>IF(F1000="",0,VLOOKUP(F1000,'Bảng tổng hợp'!$P$11:$Q$397,2,0))</f>
        <v>0</v>
      </c>
      <c r="K1000" s="147">
        <f t="shared" si="2"/>
        <v>0</v>
      </c>
      <c r="L1000" s="148" t="str">
        <f>IF($F1000="","",VLOOKUP($F1000,'Bảng tổng hợp'!$C$11:$M$20000,10,0))</f>
        <v/>
      </c>
      <c r="M1000" s="149" t="str">
        <f>IF($F1000="","",VLOOKUP($F1000,'Bảng tổng hợp'!$C$11:$M$20000,11,0))</f>
        <v/>
      </c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</row>
    <row r="1001" ht="15.75" customHeight="1">
      <c r="A1001" s="15"/>
      <c r="B1001" s="15"/>
      <c r="C1001" s="16"/>
      <c r="D1001" s="15"/>
      <c r="E1001" s="15"/>
      <c r="F1001" s="15"/>
      <c r="G1001" s="143" t="str">
        <f>IF($F1001="","",VLOOKUP($F1001,'Bảng tổng hợp'!$C$11:$Q$20000,2,0))</f>
        <v/>
      </c>
      <c r="H1001" s="144" t="str">
        <f>IF($F1001="","",VLOOKUP($F1001,'Bảng tổng hợp'!$C$11:$Q$20000,3,0))</f>
        <v/>
      </c>
      <c r="I1001" s="19"/>
      <c r="J1001" s="146">
        <f>IF(F1001="",0,VLOOKUP(F1001,'Bảng tổng hợp'!$P$11:$Q$397,2,0))</f>
        <v>0</v>
      </c>
      <c r="K1001" s="147">
        <f t="shared" si="2"/>
        <v>0</v>
      </c>
      <c r="L1001" s="148" t="str">
        <f>IF($F1001="","",VLOOKUP($F1001,'Bảng tổng hợp'!$C$11:$M$20000,10,0))</f>
        <v/>
      </c>
      <c r="M1001" s="149" t="str">
        <f>IF($F1001="","",VLOOKUP($F1001,'Bảng tổng hợp'!$C$11:$M$20000,11,0))</f>
        <v/>
      </c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</row>
    <row r="1002" ht="15.75" customHeight="1">
      <c r="A1002" s="15"/>
      <c r="B1002" s="15"/>
      <c r="C1002" s="16"/>
      <c r="D1002" s="15"/>
      <c r="E1002" s="15"/>
      <c r="F1002" s="15"/>
      <c r="G1002" s="143" t="str">
        <f>IF($F1002="","",VLOOKUP($F1002,'Bảng tổng hợp'!$C$11:$Q$20000,2,0))</f>
        <v/>
      </c>
      <c r="H1002" s="144" t="str">
        <f>IF($F1002="","",VLOOKUP($F1002,'Bảng tổng hợp'!$C$11:$Q$20000,3,0))</f>
        <v/>
      </c>
      <c r="I1002" s="19"/>
      <c r="J1002" s="146">
        <f>IF(F1002="",0,VLOOKUP(F1002,'Bảng tổng hợp'!$P$11:$Q$397,2,0))</f>
        <v>0</v>
      </c>
      <c r="K1002" s="147">
        <f t="shared" si="2"/>
        <v>0</v>
      </c>
      <c r="L1002" s="148" t="str">
        <f>IF($F1002="","",VLOOKUP($F1002,'Bảng tổng hợp'!$C$11:$M$20000,10,0))</f>
        <v/>
      </c>
      <c r="M1002" s="149" t="str">
        <f>IF($F1002="","",VLOOKUP($F1002,'Bảng tổng hợp'!$C$11:$M$20000,11,0))</f>
        <v/>
      </c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</row>
    <row r="1003" ht="15.75" customHeight="1">
      <c r="A1003" s="15"/>
      <c r="B1003" s="15"/>
      <c r="C1003" s="16"/>
      <c r="D1003" s="15"/>
      <c r="E1003" s="15"/>
      <c r="F1003" s="15"/>
      <c r="G1003" s="143" t="str">
        <f>IF($F1003="","",VLOOKUP($F1003,'Bảng tổng hợp'!$C$11:$Q$20000,2,0))</f>
        <v/>
      </c>
      <c r="H1003" s="144" t="str">
        <f>IF($F1003="","",VLOOKUP($F1003,'Bảng tổng hợp'!$C$11:$Q$20000,3,0))</f>
        <v/>
      </c>
      <c r="I1003" s="19"/>
      <c r="J1003" s="146">
        <f>IF(F1003="",0,VLOOKUP(F1003,'Bảng tổng hợp'!$P$11:$Q$397,2,0))</f>
        <v>0</v>
      </c>
      <c r="K1003" s="147">
        <f t="shared" si="2"/>
        <v>0</v>
      </c>
      <c r="L1003" s="148" t="str">
        <f>IF($F1003="","",VLOOKUP($F1003,'Bảng tổng hợp'!$C$11:$M$20000,10,0))</f>
        <v/>
      </c>
      <c r="M1003" s="149" t="str">
        <f>IF($F1003="","",VLOOKUP($F1003,'Bảng tổng hợp'!$C$11:$M$20000,11,0))</f>
        <v/>
      </c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</row>
    <row r="1004" ht="15.75" customHeight="1">
      <c r="A1004" s="15"/>
      <c r="B1004" s="15"/>
      <c r="C1004" s="16"/>
      <c r="D1004" s="15"/>
      <c r="E1004" s="15"/>
      <c r="F1004" s="15"/>
      <c r="G1004" s="143" t="str">
        <f>IF($F1004="","",VLOOKUP($F1004,'Bảng tổng hợp'!$C$11:$Q$20000,2,0))</f>
        <v/>
      </c>
      <c r="H1004" s="144" t="str">
        <f>IF($F1004="","",VLOOKUP($F1004,'Bảng tổng hợp'!$C$11:$Q$20000,3,0))</f>
        <v/>
      </c>
      <c r="I1004" s="19"/>
      <c r="J1004" s="146">
        <f>IF(F1004="",0,VLOOKUP(F1004,'Bảng tổng hợp'!$P$11:$Q$397,2,0))</f>
        <v>0</v>
      </c>
      <c r="K1004" s="147">
        <f t="shared" si="2"/>
        <v>0</v>
      </c>
      <c r="L1004" s="148" t="str">
        <f>IF($F1004="","",VLOOKUP($F1004,'Bảng tổng hợp'!$C$11:$M$20000,10,0))</f>
        <v/>
      </c>
      <c r="M1004" s="149" t="str">
        <f>IF($F1004="","",VLOOKUP($F1004,'Bảng tổng hợp'!$C$11:$M$20000,11,0))</f>
        <v/>
      </c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</row>
    <row r="1005" ht="15.75" customHeight="1">
      <c r="A1005" s="15"/>
      <c r="B1005" s="15"/>
      <c r="C1005" s="16"/>
      <c r="D1005" s="15"/>
      <c r="E1005" s="15"/>
      <c r="F1005" s="15"/>
      <c r="G1005" s="143" t="str">
        <f>IF($F1005="","",VLOOKUP($F1005,'Bảng tổng hợp'!$C$11:$Q$20000,2,0))</f>
        <v/>
      </c>
      <c r="H1005" s="144" t="str">
        <f>IF($F1005="","",VLOOKUP($F1005,'Bảng tổng hợp'!$C$11:$Q$20000,3,0))</f>
        <v/>
      </c>
      <c r="I1005" s="19"/>
      <c r="J1005" s="146">
        <f>IF(F1005="",0,VLOOKUP(F1005,'Bảng tổng hợp'!$P$11:$Q$397,2,0))</f>
        <v>0</v>
      </c>
      <c r="K1005" s="147">
        <f t="shared" si="2"/>
        <v>0</v>
      </c>
      <c r="L1005" s="148" t="str">
        <f>IF($F1005="","",VLOOKUP($F1005,'Bảng tổng hợp'!$C$11:$M$20000,10,0))</f>
        <v/>
      </c>
      <c r="M1005" s="149" t="str">
        <f>IF($F1005="","",VLOOKUP($F1005,'Bảng tổng hợp'!$C$11:$M$20000,11,0))</f>
        <v/>
      </c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</row>
    <row r="1006" ht="15.75" customHeight="1">
      <c r="A1006" s="15"/>
      <c r="B1006" s="15"/>
      <c r="C1006" s="16"/>
      <c r="D1006" s="15"/>
      <c r="E1006" s="15"/>
      <c r="F1006" s="15"/>
      <c r="G1006" s="143" t="str">
        <f>IF($F1006="","",VLOOKUP($F1006,'Bảng tổng hợp'!$C$11:$Q$20000,2,0))</f>
        <v/>
      </c>
      <c r="H1006" s="144" t="str">
        <f>IF($F1006="","",VLOOKUP($F1006,'Bảng tổng hợp'!$C$11:$Q$20000,3,0))</f>
        <v/>
      </c>
      <c r="I1006" s="19"/>
      <c r="J1006" s="146">
        <f>IF(F1006="",0,VLOOKUP(F1006,'Bảng tổng hợp'!$P$11:$Q$397,2,0))</f>
        <v>0</v>
      </c>
      <c r="K1006" s="147">
        <f t="shared" si="2"/>
        <v>0</v>
      </c>
      <c r="L1006" s="148" t="str">
        <f>IF($F1006="","",VLOOKUP($F1006,'Bảng tổng hợp'!$C$11:$M$20000,10,0))</f>
        <v/>
      </c>
      <c r="M1006" s="149" t="str">
        <f>IF($F1006="","",VLOOKUP($F1006,'Bảng tổng hợp'!$C$11:$M$20000,11,0))</f>
        <v/>
      </c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</row>
    <row r="1007" ht="15.75" customHeight="1">
      <c r="A1007" s="15"/>
      <c r="B1007" s="15"/>
      <c r="C1007" s="16"/>
      <c r="D1007" s="15"/>
      <c r="E1007" s="15"/>
      <c r="F1007" s="15"/>
      <c r="G1007" s="143" t="str">
        <f>IF($F1007="","",VLOOKUP($F1007,'Bảng tổng hợp'!$C$11:$Q$20000,2,0))</f>
        <v/>
      </c>
      <c r="H1007" s="144" t="str">
        <f>IF($F1007="","",VLOOKUP($F1007,'Bảng tổng hợp'!$C$11:$Q$20000,3,0))</f>
        <v/>
      </c>
      <c r="I1007" s="19"/>
      <c r="J1007" s="146">
        <f>IF(F1007="",0,VLOOKUP(F1007,'Bảng tổng hợp'!$P$11:$Q$397,2,0))</f>
        <v>0</v>
      </c>
      <c r="K1007" s="147">
        <f t="shared" si="2"/>
        <v>0</v>
      </c>
      <c r="L1007" s="148" t="str">
        <f>IF($F1007="","",VLOOKUP($F1007,'Bảng tổng hợp'!$C$11:$M$20000,10,0))</f>
        <v/>
      </c>
      <c r="M1007" s="149" t="str">
        <f>IF($F1007="","",VLOOKUP($F1007,'Bảng tổng hợp'!$C$11:$M$20000,11,0))</f>
        <v/>
      </c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</row>
    <row r="1008" ht="15.75" customHeight="1">
      <c r="A1008" s="15"/>
      <c r="B1008" s="15"/>
      <c r="C1008" s="16"/>
      <c r="D1008" s="15"/>
      <c r="E1008" s="15"/>
      <c r="F1008" s="15"/>
      <c r="G1008" s="143" t="str">
        <f>IF($F1008="","",VLOOKUP($F1008,'Bảng tổng hợp'!$C$11:$Q$20000,2,0))</f>
        <v/>
      </c>
      <c r="H1008" s="144" t="str">
        <f>IF($F1008="","",VLOOKUP($F1008,'Bảng tổng hợp'!$C$11:$Q$20000,3,0))</f>
        <v/>
      </c>
      <c r="I1008" s="19"/>
      <c r="J1008" s="146">
        <f>IF(F1008="",0,VLOOKUP(F1008,'Bảng tổng hợp'!$P$11:$Q$397,2,0))</f>
        <v>0</v>
      </c>
      <c r="K1008" s="147">
        <f t="shared" si="2"/>
        <v>0</v>
      </c>
      <c r="L1008" s="148" t="str">
        <f>IF($F1008="","",VLOOKUP($F1008,'Bảng tổng hợp'!$C$11:$M$20000,10,0))</f>
        <v/>
      </c>
      <c r="M1008" s="149" t="str">
        <f>IF($F1008="","",VLOOKUP($F1008,'Bảng tổng hợp'!$C$11:$M$20000,11,0))</f>
        <v/>
      </c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</row>
    <row r="1009" ht="15.75" customHeight="1">
      <c r="A1009" s="15"/>
      <c r="B1009" s="15"/>
      <c r="C1009" s="16"/>
      <c r="D1009" s="15"/>
      <c r="E1009" s="15"/>
      <c r="F1009" s="15"/>
      <c r="G1009" s="143" t="str">
        <f>IF($F1009="","",VLOOKUP($F1009,'Bảng tổng hợp'!$C$11:$Q$20000,2,0))</f>
        <v/>
      </c>
      <c r="H1009" s="144" t="str">
        <f>IF($F1009="","",VLOOKUP($F1009,'Bảng tổng hợp'!$C$11:$Q$20000,3,0))</f>
        <v/>
      </c>
      <c r="I1009" s="19"/>
      <c r="J1009" s="146">
        <f>IF(F1009="",0,VLOOKUP(F1009,'Bảng tổng hợp'!$P$11:$Q$397,2,0))</f>
        <v>0</v>
      </c>
      <c r="K1009" s="147">
        <f t="shared" si="2"/>
        <v>0</v>
      </c>
      <c r="L1009" s="148" t="str">
        <f>IF($F1009="","",VLOOKUP($F1009,'Bảng tổng hợp'!$C$11:$M$20000,10,0))</f>
        <v/>
      </c>
      <c r="M1009" s="149" t="str">
        <f>IF($F1009="","",VLOOKUP($F1009,'Bảng tổng hợp'!$C$11:$M$20000,11,0))</f>
        <v/>
      </c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</row>
    <row r="1010" ht="15.75" customHeight="1">
      <c r="A1010" s="15"/>
      <c r="B1010" s="15"/>
      <c r="C1010" s="16"/>
      <c r="D1010" s="15"/>
      <c r="E1010" s="15"/>
      <c r="F1010" s="15"/>
      <c r="G1010" s="143" t="str">
        <f>IF($F1010="","",VLOOKUP($F1010,'Bảng tổng hợp'!$C$11:$Q$20000,2,0))</f>
        <v/>
      </c>
      <c r="H1010" s="144" t="str">
        <f>IF($F1010="","",VLOOKUP($F1010,'Bảng tổng hợp'!$C$11:$Q$20000,3,0))</f>
        <v/>
      </c>
      <c r="I1010" s="19"/>
      <c r="J1010" s="146">
        <f>IF(F1010="",0,VLOOKUP(F1010,'Bảng tổng hợp'!$P$11:$Q$397,2,0))</f>
        <v>0</v>
      </c>
      <c r="K1010" s="147">
        <f t="shared" si="2"/>
        <v>0</v>
      </c>
      <c r="L1010" s="148" t="str">
        <f>IF($F1010="","",VLOOKUP($F1010,'Bảng tổng hợp'!$C$11:$M$20000,10,0))</f>
        <v/>
      </c>
      <c r="M1010" s="149" t="str">
        <f>IF($F1010="","",VLOOKUP($F1010,'Bảng tổng hợp'!$C$11:$M$20000,11,0))</f>
        <v/>
      </c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</row>
    <row r="1011" ht="15.75" customHeight="1">
      <c r="A1011" s="15"/>
      <c r="B1011" s="15"/>
      <c r="C1011" s="16"/>
      <c r="D1011" s="15"/>
      <c r="E1011" s="15"/>
      <c r="F1011" s="15"/>
      <c r="G1011" s="143" t="str">
        <f>IF($F1011="","",VLOOKUP($F1011,'Bảng tổng hợp'!$C$11:$Q$20000,2,0))</f>
        <v/>
      </c>
      <c r="H1011" s="144" t="str">
        <f>IF($F1011="","",VLOOKUP($F1011,'Bảng tổng hợp'!$C$11:$Q$20000,3,0))</f>
        <v/>
      </c>
      <c r="I1011" s="19"/>
      <c r="J1011" s="146">
        <f>IF(F1011="",0,VLOOKUP(F1011,'Bảng tổng hợp'!$P$11:$Q$397,2,0))</f>
        <v>0</v>
      </c>
      <c r="K1011" s="147">
        <f t="shared" si="2"/>
        <v>0</v>
      </c>
      <c r="L1011" s="148" t="str">
        <f>IF($F1011="","",VLOOKUP($F1011,'Bảng tổng hợp'!$C$11:$M$20000,10,0))</f>
        <v/>
      </c>
      <c r="M1011" s="149" t="str">
        <f>IF($F1011="","",VLOOKUP($F1011,'Bảng tổng hợp'!$C$11:$M$20000,11,0))</f>
        <v/>
      </c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</row>
    <row r="1012" ht="15.75" customHeight="1">
      <c r="A1012" s="15"/>
      <c r="B1012" s="15"/>
      <c r="C1012" s="16"/>
      <c r="D1012" s="15"/>
      <c r="E1012" s="15"/>
      <c r="F1012" s="15"/>
      <c r="G1012" s="143" t="str">
        <f>IF($F1012="","",VLOOKUP($F1012,'Bảng tổng hợp'!$C$11:$Q$20000,2,0))</f>
        <v/>
      </c>
      <c r="H1012" s="144" t="str">
        <f>IF($F1012="","",VLOOKUP($F1012,'Bảng tổng hợp'!$C$11:$Q$20000,3,0))</f>
        <v/>
      </c>
      <c r="I1012" s="19"/>
      <c r="J1012" s="146">
        <f>IF(F1012="",0,VLOOKUP(F1012,'Bảng tổng hợp'!$P$11:$Q$397,2,0))</f>
        <v>0</v>
      </c>
      <c r="K1012" s="147">
        <f t="shared" si="2"/>
        <v>0</v>
      </c>
      <c r="L1012" s="148" t="str">
        <f>IF($F1012="","",VLOOKUP($F1012,'Bảng tổng hợp'!$C$11:$M$20000,10,0))</f>
        <v/>
      </c>
      <c r="M1012" s="149" t="str">
        <f>IF($F1012="","",VLOOKUP($F1012,'Bảng tổng hợp'!$C$11:$M$20000,11,0))</f>
        <v/>
      </c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</row>
    <row r="1013" ht="15.75" customHeight="1">
      <c r="A1013" s="15"/>
      <c r="B1013" s="15"/>
      <c r="C1013" s="16"/>
      <c r="D1013" s="15"/>
      <c r="E1013" s="15"/>
      <c r="F1013" s="15"/>
      <c r="G1013" s="143" t="str">
        <f>IF($F1013="","",VLOOKUP($F1013,'Bảng tổng hợp'!$C$11:$Q$20000,2,0))</f>
        <v/>
      </c>
      <c r="H1013" s="144" t="str">
        <f>IF($F1013="","",VLOOKUP($F1013,'Bảng tổng hợp'!$C$11:$Q$20000,3,0))</f>
        <v/>
      </c>
      <c r="I1013" s="19"/>
      <c r="J1013" s="146">
        <f>IF(F1013="",0,VLOOKUP(F1013,'Bảng tổng hợp'!$P$11:$Q$397,2,0))</f>
        <v>0</v>
      </c>
      <c r="K1013" s="147">
        <f t="shared" si="2"/>
        <v>0</v>
      </c>
      <c r="L1013" s="148" t="str">
        <f>IF($F1013="","",VLOOKUP($F1013,'Bảng tổng hợp'!$C$11:$M$20000,10,0))</f>
        <v/>
      </c>
      <c r="M1013" s="149" t="str">
        <f>IF($F1013="","",VLOOKUP($F1013,'Bảng tổng hợp'!$C$11:$M$20000,11,0))</f>
        <v/>
      </c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</row>
    <row r="1014" ht="15.75" customHeight="1">
      <c r="A1014" s="15"/>
      <c r="B1014" s="15"/>
      <c r="C1014" s="16"/>
      <c r="D1014" s="15"/>
      <c r="E1014" s="15"/>
      <c r="F1014" s="15"/>
      <c r="G1014" s="143" t="str">
        <f>IF($F1014="","",VLOOKUP($F1014,'Bảng tổng hợp'!$C$11:$Q$20000,2,0))</f>
        <v/>
      </c>
      <c r="H1014" s="144" t="str">
        <f>IF($F1014="","",VLOOKUP($F1014,'Bảng tổng hợp'!$C$11:$Q$20000,3,0))</f>
        <v/>
      </c>
      <c r="I1014" s="19"/>
      <c r="J1014" s="146">
        <f>IF(F1014="",0,VLOOKUP(F1014,'Bảng tổng hợp'!$P$11:$Q$397,2,0))</f>
        <v>0</v>
      </c>
      <c r="K1014" s="147">
        <f t="shared" si="2"/>
        <v>0</v>
      </c>
      <c r="L1014" s="148" t="str">
        <f>IF($F1014="","",VLOOKUP($F1014,'Bảng tổng hợp'!$C$11:$M$20000,10,0))</f>
        <v/>
      </c>
      <c r="M1014" s="149" t="str">
        <f>IF($F1014="","",VLOOKUP($F1014,'Bảng tổng hợp'!$C$11:$M$20000,11,0))</f>
        <v/>
      </c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</row>
    <row r="1015" ht="15.75" customHeight="1">
      <c r="A1015" s="15"/>
      <c r="B1015" s="15"/>
      <c r="C1015" s="16"/>
      <c r="D1015" s="15"/>
      <c r="E1015" s="15"/>
      <c r="F1015" s="15"/>
      <c r="G1015" s="143" t="str">
        <f>IF($F1015="","",VLOOKUP($F1015,'Bảng tổng hợp'!$C$11:$Q$20000,2,0))</f>
        <v/>
      </c>
      <c r="H1015" s="144" t="str">
        <f>IF($F1015="","",VLOOKUP($F1015,'Bảng tổng hợp'!$C$11:$Q$20000,3,0))</f>
        <v/>
      </c>
      <c r="I1015" s="19"/>
      <c r="J1015" s="146">
        <f>IF(F1015="",0,VLOOKUP(F1015,'Bảng tổng hợp'!$P$11:$Q$397,2,0))</f>
        <v>0</v>
      </c>
      <c r="K1015" s="147">
        <f t="shared" si="2"/>
        <v>0</v>
      </c>
      <c r="L1015" s="148" t="str">
        <f>IF($F1015="","",VLOOKUP($F1015,'Bảng tổng hợp'!$C$11:$M$20000,10,0))</f>
        <v/>
      </c>
      <c r="M1015" s="149" t="str">
        <f>IF($F1015="","",VLOOKUP($F1015,'Bảng tổng hợp'!$C$11:$M$20000,11,0))</f>
        <v/>
      </c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</row>
    <row r="1016" ht="15.75" customHeight="1">
      <c r="A1016" s="15"/>
      <c r="B1016" s="15"/>
      <c r="C1016" s="16"/>
      <c r="D1016" s="15"/>
      <c r="E1016" s="15"/>
      <c r="F1016" s="15"/>
      <c r="G1016" s="143" t="str">
        <f>IF($F1016="","",VLOOKUP($F1016,'Bảng tổng hợp'!$C$11:$Q$20000,2,0))</f>
        <v/>
      </c>
      <c r="H1016" s="144" t="str">
        <f>IF($F1016="","",VLOOKUP($F1016,'Bảng tổng hợp'!$C$11:$Q$20000,3,0))</f>
        <v/>
      </c>
      <c r="I1016" s="19"/>
      <c r="J1016" s="146">
        <f>IF(F1016="",0,VLOOKUP(F1016,'Bảng tổng hợp'!$P$11:$Q$397,2,0))</f>
        <v>0</v>
      </c>
      <c r="K1016" s="147">
        <f t="shared" si="2"/>
        <v>0</v>
      </c>
      <c r="L1016" s="148" t="str">
        <f>IF($F1016="","",VLOOKUP($F1016,'Bảng tổng hợp'!$C$11:$M$20000,10,0))</f>
        <v/>
      </c>
      <c r="M1016" s="149" t="str">
        <f>IF($F1016="","",VLOOKUP($F1016,'Bảng tổng hợp'!$C$11:$M$20000,11,0))</f>
        <v/>
      </c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</row>
    <row r="1017" ht="15.75" customHeight="1">
      <c r="A1017" s="15"/>
      <c r="B1017" s="15"/>
      <c r="C1017" s="16"/>
      <c r="D1017" s="15"/>
      <c r="E1017" s="15"/>
      <c r="F1017" s="15"/>
      <c r="G1017" s="143" t="str">
        <f>IF($F1017="","",VLOOKUP($F1017,'Bảng tổng hợp'!$C$11:$Q$20000,2,0))</f>
        <v/>
      </c>
      <c r="H1017" s="144" t="str">
        <f>IF($F1017="","",VLOOKUP($F1017,'Bảng tổng hợp'!$C$11:$Q$20000,3,0))</f>
        <v/>
      </c>
      <c r="I1017" s="19"/>
      <c r="J1017" s="146">
        <f>IF(F1017="",0,VLOOKUP(F1017,'Bảng tổng hợp'!$P$11:$Q$397,2,0))</f>
        <v>0</v>
      </c>
      <c r="K1017" s="147">
        <f t="shared" si="2"/>
        <v>0</v>
      </c>
      <c r="L1017" s="148" t="str">
        <f>IF($F1017="","",VLOOKUP($F1017,'Bảng tổng hợp'!$C$11:$M$20000,10,0))</f>
        <v/>
      </c>
      <c r="M1017" s="149" t="str">
        <f>IF($F1017="","",VLOOKUP($F1017,'Bảng tổng hợp'!$C$11:$M$20000,11,0))</f>
        <v/>
      </c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</row>
    <row r="1018" ht="15.75" customHeight="1">
      <c r="A1018" s="15"/>
      <c r="B1018" s="15"/>
      <c r="C1018" s="16"/>
      <c r="D1018" s="15"/>
      <c r="E1018" s="15"/>
      <c r="F1018" s="15"/>
      <c r="G1018" s="143" t="str">
        <f>IF($F1018="","",VLOOKUP($F1018,'Bảng tổng hợp'!$C$11:$Q$20000,2,0))</f>
        <v/>
      </c>
      <c r="H1018" s="144" t="str">
        <f>IF($F1018="","",VLOOKUP($F1018,'Bảng tổng hợp'!$C$11:$Q$20000,3,0))</f>
        <v/>
      </c>
      <c r="I1018" s="19"/>
      <c r="J1018" s="146">
        <f>IF(F1018="",0,VLOOKUP(F1018,'Bảng tổng hợp'!$P$11:$Q$397,2,0))</f>
        <v>0</v>
      </c>
      <c r="K1018" s="147">
        <f t="shared" si="2"/>
        <v>0</v>
      </c>
      <c r="L1018" s="148" t="str">
        <f>IF($F1018="","",VLOOKUP($F1018,'Bảng tổng hợp'!$C$11:$M$20000,10,0))</f>
        <v/>
      </c>
      <c r="M1018" s="149" t="str">
        <f>IF($F1018="","",VLOOKUP($F1018,'Bảng tổng hợp'!$C$11:$M$20000,11,0))</f>
        <v/>
      </c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</row>
    <row r="1019" ht="15.75" customHeight="1">
      <c r="A1019" s="15"/>
      <c r="B1019" s="15"/>
      <c r="C1019" s="16"/>
      <c r="D1019" s="15"/>
      <c r="E1019" s="15"/>
      <c r="F1019" s="15"/>
      <c r="G1019" s="143" t="str">
        <f>IF($F1019="","",VLOOKUP($F1019,'Bảng tổng hợp'!$C$11:$Q$20000,2,0))</f>
        <v/>
      </c>
      <c r="H1019" s="144" t="str">
        <f>IF($F1019="","",VLOOKUP($F1019,'Bảng tổng hợp'!$C$11:$Q$20000,3,0))</f>
        <v/>
      </c>
      <c r="I1019" s="19"/>
      <c r="J1019" s="146">
        <f>IF(F1019="",0,VLOOKUP(F1019,'Bảng tổng hợp'!$P$11:$Q$397,2,0))</f>
        <v>0</v>
      </c>
      <c r="K1019" s="147">
        <f t="shared" si="2"/>
        <v>0</v>
      </c>
      <c r="L1019" s="148" t="str">
        <f>IF($F1019="","",VLOOKUP($F1019,'Bảng tổng hợp'!$C$11:$M$20000,10,0))</f>
        <v/>
      </c>
      <c r="M1019" s="149" t="str">
        <f>IF($F1019="","",VLOOKUP($F1019,'Bảng tổng hợp'!$C$11:$M$20000,11,0))</f>
        <v/>
      </c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</row>
    <row r="1020" ht="15.75" customHeight="1">
      <c r="A1020" s="15"/>
      <c r="B1020" s="15"/>
      <c r="C1020" s="16"/>
      <c r="D1020" s="15"/>
      <c r="E1020" s="15"/>
      <c r="F1020" s="15"/>
      <c r="G1020" s="143" t="str">
        <f>IF($F1020="","",VLOOKUP($F1020,'Bảng tổng hợp'!$C$11:$Q$20000,2,0))</f>
        <v/>
      </c>
      <c r="H1020" s="144" t="str">
        <f>IF($F1020="","",VLOOKUP($F1020,'Bảng tổng hợp'!$C$11:$Q$20000,3,0))</f>
        <v/>
      </c>
      <c r="I1020" s="19"/>
      <c r="J1020" s="146">
        <f>IF(F1020="",0,VLOOKUP(F1020,'Bảng tổng hợp'!$P$11:$Q$397,2,0))</f>
        <v>0</v>
      </c>
      <c r="K1020" s="147">
        <f t="shared" si="2"/>
        <v>0</v>
      </c>
      <c r="L1020" s="148" t="str">
        <f>IF($F1020="","",VLOOKUP($F1020,'Bảng tổng hợp'!$C$11:$M$20000,10,0))</f>
        <v/>
      </c>
      <c r="M1020" s="149" t="str">
        <f>IF($F1020="","",VLOOKUP($F1020,'Bảng tổng hợp'!$C$11:$M$20000,11,0))</f>
        <v/>
      </c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</row>
    <row r="1021" ht="15.75" customHeight="1">
      <c r="A1021" s="15"/>
      <c r="B1021" s="15"/>
      <c r="C1021" s="16"/>
      <c r="D1021" s="15"/>
      <c r="E1021" s="15"/>
      <c r="F1021" s="15"/>
      <c r="G1021" s="143" t="str">
        <f>IF($F1021="","",VLOOKUP($F1021,'Bảng tổng hợp'!$C$11:$Q$20000,2,0))</f>
        <v/>
      </c>
      <c r="H1021" s="144" t="str">
        <f>IF($F1021="","",VLOOKUP($F1021,'Bảng tổng hợp'!$C$11:$Q$20000,3,0))</f>
        <v/>
      </c>
      <c r="I1021" s="19"/>
      <c r="J1021" s="146">
        <f>IF(F1021="",0,VLOOKUP(F1021,'Bảng tổng hợp'!$P$11:$Q$397,2,0))</f>
        <v>0</v>
      </c>
      <c r="K1021" s="147">
        <f t="shared" si="2"/>
        <v>0</v>
      </c>
      <c r="L1021" s="148" t="str">
        <f>IF($F1021="","",VLOOKUP($F1021,'Bảng tổng hợp'!$C$11:$M$20000,10,0))</f>
        <v/>
      </c>
      <c r="M1021" s="149" t="str">
        <f>IF($F1021="","",VLOOKUP($F1021,'Bảng tổng hợp'!$C$11:$M$20000,11,0))</f>
        <v/>
      </c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</row>
    <row r="1022" ht="15.75" customHeight="1">
      <c r="A1022" s="15"/>
      <c r="B1022" s="15"/>
      <c r="C1022" s="16"/>
      <c r="D1022" s="15"/>
      <c r="E1022" s="15"/>
      <c r="F1022" s="15"/>
      <c r="G1022" s="143" t="str">
        <f>IF($F1022="","",VLOOKUP($F1022,'Bảng tổng hợp'!$C$11:$Q$20000,2,0))</f>
        <v/>
      </c>
      <c r="H1022" s="144" t="str">
        <f>IF($F1022="","",VLOOKUP($F1022,'Bảng tổng hợp'!$C$11:$Q$20000,3,0))</f>
        <v/>
      </c>
      <c r="I1022" s="19"/>
      <c r="J1022" s="146">
        <f>IF(F1022="",0,VLOOKUP(F1022,'Bảng tổng hợp'!$P$11:$Q$397,2,0))</f>
        <v>0</v>
      </c>
      <c r="K1022" s="147">
        <f t="shared" si="2"/>
        <v>0</v>
      </c>
      <c r="L1022" s="148" t="str">
        <f>IF($F1022="","",VLOOKUP($F1022,'Bảng tổng hợp'!$C$11:$M$20000,10,0))</f>
        <v/>
      </c>
      <c r="M1022" s="149" t="str">
        <f>IF($F1022="","",VLOOKUP($F1022,'Bảng tổng hợp'!$C$11:$M$20000,11,0))</f>
        <v/>
      </c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</row>
    <row r="1023" ht="15.75" customHeight="1">
      <c r="A1023" s="15"/>
      <c r="B1023" s="15"/>
      <c r="C1023" s="16"/>
      <c r="D1023" s="15"/>
      <c r="E1023" s="15"/>
      <c r="F1023" s="15"/>
      <c r="G1023" s="143" t="str">
        <f>IF($F1023="","",VLOOKUP($F1023,'Bảng tổng hợp'!$C$11:$Q$20000,2,0))</f>
        <v/>
      </c>
      <c r="H1023" s="144" t="str">
        <f>IF($F1023="","",VLOOKUP($F1023,'Bảng tổng hợp'!$C$11:$Q$20000,3,0))</f>
        <v/>
      </c>
      <c r="I1023" s="19"/>
      <c r="J1023" s="146">
        <f>IF(F1023="",0,VLOOKUP(F1023,'Bảng tổng hợp'!$P$11:$Q$397,2,0))</f>
        <v>0</v>
      </c>
      <c r="K1023" s="147">
        <f t="shared" si="2"/>
        <v>0</v>
      </c>
      <c r="L1023" s="148" t="str">
        <f>IF($F1023="","",VLOOKUP($F1023,'Bảng tổng hợp'!$C$11:$M$20000,10,0))</f>
        <v/>
      </c>
      <c r="M1023" s="149" t="str">
        <f>IF($F1023="","",VLOOKUP($F1023,'Bảng tổng hợp'!$C$11:$M$20000,11,0))</f>
        <v/>
      </c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</row>
    <row r="1024" ht="15.75" customHeight="1">
      <c r="A1024" s="15"/>
      <c r="B1024" s="15"/>
      <c r="C1024" s="16"/>
      <c r="D1024" s="15"/>
      <c r="E1024" s="15"/>
      <c r="F1024" s="15"/>
      <c r="G1024" s="143" t="str">
        <f>IF($F1024="","",VLOOKUP($F1024,'Bảng tổng hợp'!$C$11:$Q$20000,2,0))</f>
        <v/>
      </c>
      <c r="H1024" s="144" t="str">
        <f>IF($F1024="","",VLOOKUP($F1024,'Bảng tổng hợp'!$C$11:$Q$20000,3,0))</f>
        <v/>
      </c>
      <c r="I1024" s="19"/>
      <c r="J1024" s="146">
        <f>IF(F1024="",0,VLOOKUP(F1024,'Bảng tổng hợp'!$P$11:$Q$397,2,0))</f>
        <v>0</v>
      </c>
      <c r="K1024" s="147">
        <f t="shared" si="2"/>
        <v>0</v>
      </c>
      <c r="L1024" s="148" t="str">
        <f>IF($F1024="","",VLOOKUP($F1024,'Bảng tổng hợp'!$C$11:$M$20000,10,0))</f>
        <v/>
      </c>
      <c r="M1024" s="149" t="str">
        <f>IF($F1024="","",VLOOKUP($F1024,'Bảng tổng hợp'!$C$11:$M$20000,11,0))</f>
        <v/>
      </c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</row>
    <row r="1025" ht="15.75" customHeight="1">
      <c r="A1025" s="15"/>
      <c r="B1025" s="15"/>
      <c r="C1025" s="16"/>
      <c r="D1025" s="15"/>
      <c r="E1025" s="15"/>
      <c r="F1025" s="15"/>
      <c r="G1025" s="143" t="str">
        <f>IF($F1025="","",VLOOKUP($F1025,'Bảng tổng hợp'!$C$11:$Q$20000,2,0))</f>
        <v/>
      </c>
      <c r="H1025" s="144" t="str">
        <f>IF($F1025="","",VLOOKUP($F1025,'Bảng tổng hợp'!$C$11:$Q$20000,3,0))</f>
        <v/>
      </c>
      <c r="I1025" s="19"/>
      <c r="J1025" s="146">
        <f>IF(F1025="",0,VLOOKUP(F1025,'Bảng tổng hợp'!$P$11:$Q$397,2,0))</f>
        <v>0</v>
      </c>
      <c r="K1025" s="147">
        <f t="shared" si="2"/>
        <v>0</v>
      </c>
      <c r="L1025" s="148" t="str">
        <f>IF($F1025="","",VLOOKUP($F1025,'Bảng tổng hợp'!$C$11:$M$20000,10,0))</f>
        <v/>
      </c>
      <c r="M1025" s="149" t="str">
        <f>IF($F1025="","",VLOOKUP($F1025,'Bảng tổng hợp'!$C$11:$M$20000,11,0))</f>
        <v/>
      </c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</row>
    <row r="1026" ht="15.75" customHeight="1">
      <c r="A1026" s="15"/>
      <c r="B1026" s="15"/>
      <c r="C1026" s="16"/>
      <c r="D1026" s="15"/>
      <c r="E1026" s="15"/>
      <c r="F1026" s="15"/>
      <c r="G1026" s="143" t="str">
        <f>IF($F1026="","",VLOOKUP($F1026,'Bảng tổng hợp'!$C$11:$Q$20000,2,0))</f>
        <v/>
      </c>
      <c r="H1026" s="144" t="str">
        <f>IF($F1026="","",VLOOKUP($F1026,'Bảng tổng hợp'!$C$11:$Q$20000,3,0))</f>
        <v/>
      </c>
      <c r="I1026" s="19"/>
      <c r="J1026" s="146">
        <f>IF(F1026="",0,VLOOKUP(F1026,'Bảng tổng hợp'!$P$11:$Q$397,2,0))</f>
        <v>0</v>
      </c>
      <c r="K1026" s="147">
        <f t="shared" si="2"/>
        <v>0</v>
      </c>
      <c r="L1026" s="148" t="str">
        <f>IF($F1026="","",VLOOKUP($F1026,'Bảng tổng hợp'!$C$11:$M$20000,10,0))</f>
        <v/>
      </c>
      <c r="M1026" s="149" t="str">
        <f>IF($F1026="","",VLOOKUP($F1026,'Bảng tổng hợp'!$C$11:$M$20000,11,0))</f>
        <v/>
      </c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</row>
    <row r="1027" ht="15.75" customHeight="1">
      <c r="A1027" s="15"/>
      <c r="B1027" s="15"/>
      <c r="C1027" s="16"/>
      <c r="D1027" s="15"/>
      <c r="E1027" s="15"/>
      <c r="F1027" s="15"/>
      <c r="G1027" s="143" t="str">
        <f>IF($F1027="","",VLOOKUP($F1027,'Bảng tổng hợp'!$C$11:$Q$20000,2,0))</f>
        <v/>
      </c>
      <c r="H1027" s="144" t="str">
        <f>IF($F1027="","",VLOOKUP($F1027,'Bảng tổng hợp'!$C$11:$Q$20000,3,0))</f>
        <v/>
      </c>
      <c r="I1027" s="19"/>
      <c r="J1027" s="146">
        <f>IF(F1027="",0,VLOOKUP(F1027,'Bảng tổng hợp'!$P$11:$Q$397,2,0))</f>
        <v>0</v>
      </c>
      <c r="K1027" s="147">
        <f t="shared" si="2"/>
        <v>0</v>
      </c>
      <c r="L1027" s="148" t="str">
        <f>IF($F1027="","",VLOOKUP($F1027,'Bảng tổng hợp'!$C$11:$M$20000,10,0))</f>
        <v/>
      </c>
      <c r="M1027" s="149" t="str">
        <f>IF($F1027="","",VLOOKUP($F1027,'Bảng tổng hợp'!$C$11:$M$20000,11,0))</f>
        <v/>
      </c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</row>
    <row r="1028" ht="15.75" customHeight="1">
      <c r="A1028" s="15"/>
      <c r="B1028" s="15"/>
      <c r="C1028" s="16"/>
      <c r="D1028" s="15"/>
      <c r="E1028" s="15"/>
      <c r="F1028" s="15"/>
      <c r="G1028" s="143" t="str">
        <f>IF($F1028="","",VLOOKUP($F1028,'Bảng tổng hợp'!$C$11:$Q$20000,2,0))</f>
        <v/>
      </c>
      <c r="H1028" s="144" t="str">
        <f>IF($F1028="","",VLOOKUP($F1028,'Bảng tổng hợp'!$C$11:$Q$20000,3,0))</f>
        <v/>
      </c>
      <c r="I1028" s="19"/>
      <c r="J1028" s="146">
        <f>IF(F1028="",0,VLOOKUP(F1028,'Bảng tổng hợp'!$P$11:$Q$397,2,0))</f>
        <v>0</v>
      </c>
      <c r="K1028" s="147">
        <f t="shared" si="2"/>
        <v>0</v>
      </c>
      <c r="L1028" s="148" t="str">
        <f>IF($F1028="","",VLOOKUP($F1028,'Bảng tổng hợp'!$C$11:$M$20000,10,0))</f>
        <v/>
      </c>
      <c r="M1028" s="149" t="str">
        <f>IF($F1028="","",VLOOKUP($F1028,'Bảng tổng hợp'!$C$11:$M$20000,11,0))</f>
        <v/>
      </c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</row>
    <row r="1029" ht="15.75" customHeight="1">
      <c r="A1029" s="15"/>
      <c r="B1029" s="15"/>
      <c r="C1029" s="16"/>
      <c r="D1029" s="15"/>
      <c r="E1029" s="15"/>
      <c r="F1029" s="15"/>
      <c r="G1029" s="143" t="str">
        <f>IF($F1029="","",VLOOKUP($F1029,'Bảng tổng hợp'!$C$11:$Q$20000,2,0))</f>
        <v/>
      </c>
      <c r="H1029" s="144" t="str">
        <f>IF($F1029="","",VLOOKUP($F1029,'Bảng tổng hợp'!$C$11:$Q$20000,3,0))</f>
        <v/>
      </c>
      <c r="I1029" s="19"/>
      <c r="J1029" s="146">
        <f>IF(F1029="",0,VLOOKUP(F1029,'Bảng tổng hợp'!$P$11:$Q$397,2,0))</f>
        <v>0</v>
      </c>
      <c r="K1029" s="147">
        <f t="shared" si="2"/>
        <v>0</v>
      </c>
      <c r="L1029" s="148" t="str">
        <f>IF($F1029="","",VLOOKUP($F1029,'Bảng tổng hợp'!$C$11:$M$20000,10,0))</f>
        <v/>
      </c>
      <c r="M1029" s="149" t="str">
        <f>IF($F1029="","",VLOOKUP($F1029,'Bảng tổng hợp'!$C$11:$M$20000,11,0))</f>
        <v/>
      </c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</row>
    <row r="1030" ht="15.75" customHeight="1">
      <c r="A1030" s="15"/>
      <c r="B1030" s="15"/>
      <c r="C1030" s="16"/>
      <c r="D1030" s="15"/>
      <c r="E1030" s="15"/>
      <c r="F1030" s="15"/>
      <c r="G1030" s="143" t="str">
        <f>IF($F1030="","",VLOOKUP($F1030,'Bảng tổng hợp'!$C$11:$Q$20000,2,0))</f>
        <v/>
      </c>
      <c r="H1030" s="144" t="str">
        <f>IF($F1030="","",VLOOKUP($F1030,'Bảng tổng hợp'!$C$11:$Q$20000,3,0))</f>
        <v/>
      </c>
      <c r="I1030" s="19"/>
      <c r="J1030" s="146">
        <f>IF(F1030="",0,VLOOKUP(F1030,'Bảng tổng hợp'!$P$11:$Q$397,2,0))</f>
        <v>0</v>
      </c>
      <c r="K1030" s="147">
        <f t="shared" si="2"/>
        <v>0</v>
      </c>
      <c r="L1030" s="148" t="str">
        <f>IF($F1030="","",VLOOKUP($F1030,'Bảng tổng hợp'!$C$11:$M$20000,10,0))</f>
        <v/>
      </c>
      <c r="M1030" s="149" t="str">
        <f>IF($F1030="","",VLOOKUP($F1030,'Bảng tổng hợp'!$C$11:$M$20000,11,0))</f>
        <v/>
      </c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</row>
    <row r="1031" ht="15.75" customHeight="1">
      <c r="A1031" s="15"/>
      <c r="B1031" s="15"/>
      <c r="C1031" s="16"/>
      <c r="D1031" s="15"/>
      <c r="E1031" s="15"/>
      <c r="F1031" s="15"/>
      <c r="G1031" s="143" t="str">
        <f>IF($F1031="","",VLOOKUP($F1031,'Bảng tổng hợp'!$C$11:$Q$20000,2,0))</f>
        <v/>
      </c>
      <c r="H1031" s="144" t="str">
        <f>IF($F1031="","",VLOOKUP($F1031,'Bảng tổng hợp'!$C$11:$Q$20000,3,0))</f>
        <v/>
      </c>
      <c r="I1031" s="19"/>
      <c r="J1031" s="146">
        <f>IF(F1031="",0,VLOOKUP(F1031,'Bảng tổng hợp'!$P$11:$Q$397,2,0))</f>
        <v>0</v>
      </c>
      <c r="K1031" s="147">
        <f t="shared" si="2"/>
        <v>0</v>
      </c>
      <c r="L1031" s="148" t="str">
        <f>IF($F1031="","",VLOOKUP($F1031,'Bảng tổng hợp'!$C$11:$M$20000,10,0))</f>
        <v/>
      </c>
      <c r="M1031" s="149" t="str">
        <f>IF($F1031="","",VLOOKUP($F1031,'Bảng tổng hợp'!$C$11:$M$20000,11,0))</f>
        <v/>
      </c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</row>
    <row r="1032" ht="15.75" customHeight="1">
      <c r="A1032" s="15"/>
      <c r="B1032" s="15"/>
      <c r="C1032" s="16"/>
      <c r="D1032" s="15"/>
      <c r="E1032" s="15"/>
      <c r="F1032" s="15"/>
      <c r="G1032" s="143" t="str">
        <f>IF($F1032="","",VLOOKUP($F1032,'Bảng tổng hợp'!$C$11:$Q$20000,2,0))</f>
        <v/>
      </c>
      <c r="H1032" s="144" t="str">
        <f>IF($F1032="","",VLOOKUP($F1032,'Bảng tổng hợp'!$C$11:$Q$20000,3,0))</f>
        <v/>
      </c>
      <c r="I1032" s="19"/>
      <c r="J1032" s="146">
        <f>IF(F1032="",0,VLOOKUP(F1032,'Bảng tổng hợp'!$P$11:$Q$397,2,0))</f>
        <v>0</v>
      </c>
      <c r="K1032" s="147">
        <f t="shared" si="2"/>
        <v>0</v>
      </c>
      <c r="L1032" s="148" t="str">
        <f>IF($F1032="","",VLOOKUP($F1032,'Bảng tổng hợp'!$C$11:$M$20000,10,0))</f>
        <v/>
      </c>
      <c r="M1032" s="149" t="str">
        <f>IF($F1032="","",VLOOKUP($F1032,'Bảng tổng hợp'!$C$11:$M$20000,11,0))</f>
        <v/>
      </c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</row>
    <row r="1033" ht="15.75" customHeight="1">
      <c r="A1033" s="15"/>
      <c r="B1033" s="15"/>
      <c r="C1033" s="16"/>
      <c r="D1033" s="15"/>
      <c r="E1033" s="15"/>
      <c r="F1033" s="15"/>
      <c r="G1033" s="143" t="str">
        <f>IF($F1033="","",VLOOKUP($F1033,'Bảng tổng hợp'!$C$11:$Q$20000,2,0))</f>
        <v/>
      </c>
      <c r="H1033" s="144" t="str">
        <f>IF($F1033="","",VLOOKUP($F1033,'Bảng tổng hợp'!$C$11:$Q$20000,3,0))</f>
        <v/>
      </c>
      <c r="I1033" s="19"/>
      <c r="J1033" s="146">
        <f>IF(F1033="",0,VLOOKUP(F1033,'Bảng tổng hợp'!$P$11:$Q$397,2,0))</f>
        <v>0</v>
      </c>
      <c r="K1033" s="147">
        <f t="shared" si="2"/>
        <v>0</v>
      </c>
      <c r="L1033" s="148" t="str">
        <f>IF($F1033="","",VLOOKUP($F1033,'Bảng tổng hợp'!$C$11:$M$20000,10,0))</f>
        <v/>
      </c>
      <c r="M1033" s="149" t="str">
        <f>IF($F1033="","",VLOOKUP($F1033,'Bảng tổng hợp'!$C$11:$M$20000,11,0))</f>
        <v/>
      </c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</row>
    <row r="1034" ht="15.75" customHeight="1">
      <c r="A1034" s="15"/>
      <c r="B1034" s="15"/>
      <c r="C1034" s="16"/>
      <c r="D1034" s="15"/>
      <c r="E1034" s="15"/>
      <c r="F1034" s="15"/>
      <c r="G1034" s="143" t="str">
        <f>IF($F1034="","",VLOOKUP($F1034,'Bảng tổng hợp'!$C$11:$Q$20000,2,0))</f>
        <v/>
      </c>
      <c r="H1034" s="144" t="str">
        <f>IF($F1034="","",VLOOKUP($F1034,'Bảng tổng hợp'!$C$11:$Q$20000,3,0))</f>
        <v/>
      </c>
      <c r="I1034" s="19"/>
      <c r="J1034" s="146">
        <f>IF(F1034="",0,VLOOKUP(F1034,'Bảng tổng hợp'!$P$11:$Q$397,2,0))</f>
        <v>0</v>
      </c>
      <c r="K1034" s="147">
        <f t="shared" si="2"/>
        <v>0</v>
      </c>
      <c r="L1034" s="148" t="str">
        <f>IF($F1034="","",VLOOKUP($F1034,'Bảng tổng hợp'!$C$11:$M$20000,10,0))</f>
        <v/>
      </c>
      <c r="M1034" s="149" t="str">
        <f>IF($F1034="","",VLOOKUP($F1034,'Bảng tổng hợp'!$C$11:$M$20000,11,0))</f>
        <v/>
      </c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</row>
    <row r="1035" ht="15.75" customHeight="1">
      <c r="A1035" s="15"/>
      <c r="B1035" s="15"/>
      <c r="C1035" s="16"/>
      <c r="D1035" s="15"/>
      <c r="E1035" s="15"/>
      <c r="F1035" s="15"/>
      <c r="G1035" s="143" t="str">
        <f>IF($F1035="","",VLOOKUP($F1035,'Bảng tổng hợp'!$C$11:$Q$20000,2,0))</f>
        <v/>
      </c>
      <c r="H1035" s="144" t="str">
        <f>IF($F1035="","",VLOOKUP($F1035,'Bảng tổng hợp'!$C$11:$Q$20000,3,0))</f>
        <v/>
      </c>
      <c r="I1035" s="19"/>
      <c r="J1035" s="146">
        <f>IF(F1035="",0,VLOOKUP(F1035,'Bảng tổng hợp'!$P$11:$Q$397,2,0))</f>
        <v>0</v>
      </c>
      <c r="K1035" s="147">
        <f t="shared" si="2"/>
        <v>0</v>
      </c>
      <c r="L1035" s="148" t="str">
        <f>IF($F1035="","",VLOOKUP($F1035,'Bảng tổng hợp'!$C$11:$M$20000,10,0))</f>
        <v/>
      </c>
      <c r="M1035" s="149" t="str">
        <f>IF($F1035="","",VLOOKUP($F1035,'Bảng tổng hợp'!$C$11:$M$20000,11,0))</f>
        <v/>
      </c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</row>
    <row r="1036" ht="15.75" customHeight="1">
      <c r="A1036" s="15"/>
      <c r="B1036" s="15"/>
      <c r="C1036" s="16"/>
      <c r="D1036" s="15"/>
      <c r="E1036" s="15"/>
      <c r="F1036" s="15"/>
      <c r="G1036" s="143" t="str">
        <f>IF($F1036="","",VLOOKUP($F1036,'Bảng tổng hợp'!$C$11:$Q$20000,2,0))</f>
        <v/>
      </c>
      <c r="H1036" s="144" t="str">
        <f>IF($F1036="","",VLOOKUP($F1036,'Bảng tổng hợp'!$C$11:$Q$20000,3,0))</f>
        <v/>
      </c>
      <c r="I1036" s="19"/>
      <c r="J1036" s="146">
        <f>IF(F1036="",0,VLOOKUP(F1036,'Bảng tổng hợp'!$P$11:$Q$397,2,0))</f>
        <v>0</v>
      </c>
      <c r="K1036" s="147">
        <f t="shared" si="2"/>
        <v>0</v>
      </c>
      <c r="L1036" s="148" t="str">
        <f>IF($F1036="","",VLOOKUP($F1036,'Bảng tổng hợp'!$C$11:$M$20000,10,0))</f>
        <v/>
      </c>
      <c r="M1036" s="149" t="str">
        <f>IF($F1036="","",VLOOKUP($F1036,'Bảng tổng hợp'!$C$11:$M$20000,11,0))</f>
        <v/>
      </c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</row>
    <row r="1037" ht="15.75" customHeight="1">
      <c r="A1037" s="15"/>
      <c r="B1037" s="15"/>
      <c r="C1037" s="16"/>
      <c r="D1037" s="15"/>
      <c r="E1037" s="15"/>
      <c r="F1037" s="15"/>
      <c r="G1037" s="143" t="str">
        <f>IF($F1037="","",VLOOKUP($F1037,'Bảng tổng hợp'!$C$11:$Q$20000,2,0))</f>
        <v/>
      </c>
      <c r="H1037" s="144" t="str">
        <f>IF($F1037="","",VLOOKUP($F1037,'Bảng tổng hợp'!$C$11:$Q$20000,3,0))</f>
        <v/>
      </c>
      <c r="I1037" s="19"/>
      <c r="J1037" s="146">
        <f>IF(F1037="",0,VLOOKUP(F1037,'Bảng tổng hợp'!$P$11:$Q$397,2,0))</f>
        <v>0</v>
      </c>
      <c r="K1037" s="147">
        <f t="shared" si="2"/>
        <v>0</v>
      </c>
      <c r="L1037" s="148" t="str">
        <f>IF($F1037="","",VLOOKUP($F1037,'Bảng tổng hợp'!$C$11:$M$20000,10,0))</f>
        <v/>
      </c>
      <c r="M1037" s="149" t="str">
        <f>IF($F1037="","",VLOOKUP($F1037,'Bảng tổng hợp'!$C$11:$M$20000,11,0))</f>
        <v/>
      </c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</row>
    <row r="1038" ht="15.75" customHeight="1">
      <c r="A1038" s="15"/>
      <c r="B1038" s="15"/>
      <c r="C1038" s="16"/>
      <c r="D1038" s="15"/>
      <c r="E1038" s="15"/>
      <c r="F1038" s="15"/>
      <c r="G1038" s="143" t="str">
        <f>IF($F1038="","",VLOOKUP($F1038,'Bảng tổng hợp'!$C$11:$Q$20000,2,0))</f>
        <v/>
      </c>
      <c r="H1038" s="144" t="str">
        <f>IF($F1038="","",VLOOKUP($F1038,'Bảng tổng hợp'!$C$11:$Q$20000,3,0))</f>
        <v/>
      </c>
      <c r="I1038" s="19"/>
      <c r="J1038" s="146">
        <f>IF(F1038="",0,VLOOKUP(F1038,'Bảng tổng hợp'!$P$11:$Q$397,2,0))</f>
        <v>0</v>
      </c>
      <c r="K1038" s="147">
        <f t="shared" si="2"/>
        <v>0</v>
      </c>
      <c r="L1038" s="148" t="str">
        <f>IF($F1038="","",VLOOKUP($F1038,'Bảng tổng hợp'!$C$11:$M$20000,10,0))</f>
        <v/>
      </c>
      <c r="M1038" s="149" t="str">
        <f>IF($F1038="","",VLOOKUP($F1038,'Bảng tổng hợp'!$C$11:$M$20000,11,0))</f>
        <v/>
      </c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</row>
    <row r="1039" ht="15.75" customHeight="1">
      <c r="A1039" s="15"/>
      <c r="B1039" s="15"/>
      <c r="C1039" s="16"/>
      <c r="D1039" s="15"/>
      <c r="E1039" s="15"/>
      <c r="F1039" s="15"/>
      <c r="G1039" s="143" t="str">
        <f>IF($F1039="","",VLOOKUP($F1039,'Bảng tổng hợp'!$C$11:$Q$20000,2,0))</f>
        <v/>
      </c>
      <c r="H1039" s="144" t="str">
        <f>IF($F1039="","",VLOOKUP($F1039,'Bảng tổng hợp'!$C$11:$Q$20000,3,0))</f>
        <v/>
      </c>
      <c r="I1039" s="19"/>
      <c r="J1039" s="146">
        <f>IF(F1039="",0,VLOOKUP(F1039,'Bảng tổng hợp'!$P$11:$Q$397,2,0))</f>
        <v>0</v>
      </c>
      <c r="K1039" s="147">
        <f t="shared" si="2"/>
        <v>0</v>
      </c>
      <c r="L1039" s="148" t="str">
        <f>IF($F1039="","",VLOOKUP($F1039,'Bảng tổng hợp'!$C$11:$M$20000,10,0))</f>
        <v/>
      </c>
      <c r="M1039" s="149" t="str">
        <f>IF($F1039="","",VLOOKUP($F1039,'Bảng tổng hợp'!$C$11:$M$20000,11,0))</f>
        <v/>
      </c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</row>
    <row r="1040" ht="15.75" customHeight="1">
      <c r="A1040" s="15"/>
      <c r="B1040" s="15"/>
      <c r="C1040" s="16"/>
      <c r="D1040" s="15"/>
      <c r="E1040" s="15"/>
      <c r="F1040" s="15"/>
      <c r="G1040" s="143" t="str">
        <f>IF($F1040="","",VLOOKUP($F1040,'Bảng tổng hợp'!$C$11:$Q$20000,2,0))</f>
        <v/>
      </c>
      <c r="H1040" s="144" t="str">
        <f>IF($F1040="","",VLOOKUP($F1040,'Bảng tổng hợp'!$C$11:$Q$20000,3,0))</f>
        <v/>
      </c>
      <c r="I1040" s="19"/>
      <c r="J1040" s="146">
        <f>IF(F1040="",0,VLOOKUP(F1040,'Bảng tổng hợp'!$P$11:$Q$397,2,0))</f>
        <v>0</v>
      </c>
      <c r="K1040" s="147">
        <f t="shared" si="2"/>
        <v>0</v>
      </c>
      <c r="L1040" s="148" t="str">
        <f>IF($F1040="","",VLOOKUP($F1040,'Bảng tổng hợp'!$C$11:$M$20000,10,0))</f>
        <v/>
      </c>
      <c r="M1040" s="149" t="str">
        <f>IF($F1040="","",VLOOKUP($F1040,'Bảng tổng hợp'!$C$11:$M$20000,11,0))</f>
        <v/>
      </c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</row>
    <row r="1041" ht="15.75" customHeight="1">
      <c r="A1041" s="15"/>
      <c r="B1041" s="15"/>
      <c r="C1041" s="16"/>
      <c r="D1041" s="15"/>
      <c r="E1041" s="15"/>
      <c r="F1041" s="15"/>
      <c r="G1041" s="143" t="str">
        <f>IF($F1041="","",VLOOKUP($F1041,'Bảng tổng hợp'!$C$11:$Q$20000,2,0))</f>
        <v/>
      </c>
      <c r="H1041" s="144" t="str">
        <f>IF($F1041="","",VLOOKUP($F1041,'Bảng tổng hợp'!$C$11:$Q$20000,3,0))</f>
        <v/>
      </c>
      <c r="I1041" s="19"/>
      <c r="J1041" s="146">
        <f>IF(F1041="",0,VLOOKUP(F1041,'Bảng tổng hợp'!$P$11:$Q$397,2,0))</f>
        <v>0</v>
      </c>
      <c r="K1041" s="147">
        <f t="shared" si="2"/>
        <v>0</v>
      </c>
      <c r="L1041" s="148" t="str">
        <f>IF($F1041="","",VLOOKUP($F1041,'Bảng tổng hợp'!$C$11:$M$20000,10,0))</f>
        <v/>
      </c>
      <c r="M1041" s="149" t="str">
        <f>IF($F1041="","",VLOOKUP($F1041,'Bảng tổng hợp'!$C$11:$M$20000,11,0))</f>
        <v/>
      </c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</row>
    <row r="1042" ht="15.75" customHeight="1">
      <c r="A1042" s="15"/>
      <c r="B1042" s="15"/>
      <c r="C1042" s="16"/>
      <c r="D1042" s="15"/>
      <c r="E1042" s="15"/>
      <c r="F1042" s="15"/>
      <c r="G1042" s="143" t="str">
        <f>IF($F1042="","",VLOOKUP($F1042,'Bảng tổng hợp'!$C$11:$Q$20000,2,0))</f>
        <v/>
      </c>
      <c r="H1042" s="144" t="str">
        <f>IF($F1042="","",VLOOKUP($F1042,'Bảng tổng hợp'!$C$11:$Q$20000,3,0))</f>
        <v/>
      </c>
      <c r="I1042" s="19"/>
      <c r="J1042" s="146">
        <f>IF(F1042="",0,VLOOKUP(F1042,'Bảng tổng hợp'!$P$11:$Q$397,2,0))</f>
        <v>0</v>
      </c>
      <c r="K1042" s="147">
        <f t="shared" si="2"/>
        <v>0</v>
      </c>
      <c r="L1042" s="148" t="str">
        <f>IF($F1042="","",VLOOKUP($F1042,'Bảng tổng hợp'!$C$11:$M$20000,10,0))</f>
        <v/>
      </c>
      <c r="M1042" s="149" t="str">
        <f>IF($F1042="","",VLOOKUP($F1042,'Bảng tổng hợp'!$C$11:$M$20000,11,0))</f>
        <v/>
      </c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</row>
    <row r="1043" ht="15.75" customHeight="1">
      <c r="A1043" s="15"/>
      <c r="B1043" s="15"/>
      <c r="C1043" s="16"/>
      <c r="D1043" s="15"/>
      <c r="E1043" s="15"/>
      <c r="F1043" s="15"/>
      <c r="G1043" s="143" t="str">
        <f>IF($F1043="","",VLOOKUP($F1043,'Bảng tổng hợp'!$C$11:$Q$20000,2,0))</f>
        <v/>
      </c>
      <c r="H1043" s="144" t="str">
        <f>IF($F1043="","",VLOOKUP($F1043,'Bảng tổng hợp'!$C$11:$Q$20000,3,0))</f>
        <v/>
      </c>
      <c r="I1043" s="19"/>
      <c r="J1043" s="146">
        <f>IF(F1043="",0,VLOOKUP(F1043,'Bảng tổng hợp'!$P$11:$Q$397,2,0))</f>
        <v>0</v>
      </c>
      <c r="K1043" s="147">
        <f t="shared" si="2"/>
        <v>0</v>
      </c>
      <c r="L1043" s="148" t="str">
        <f>IF($F1043="","",VLOOKUP($F1043,'Bảng tổng hợp'!$C$11:$M$20000,10,0))</f>
        <v/>
      </c>
      <c r="M1043" s="149" t="str">
        <f>IF($F1043="","",VLOOKUP($F1043,'Bảng tổng hợp'!$C$11:$M$20000,11,0))</f>
        <v/>
      </c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</row>
    <row r="1044" ht="15.75" customHeight="1">
      <c r="A1044" s="15"/>
      <c r="B1044" s="15"/>
      <c r="C1044" s="16"/>
      <c r="D1044" s="15"/>
      <c r="E1044" s="15"/>
      <c r="F1044" s="15"/>
      <c r="G1044" s="143" t="str">
        <f>IF($F1044="","",VLOOKUP($F1044,'Bảng tổng hợp'!$C$11:$Q$20000,2,0))</f>
        <v/>
      </c>
      <c r="H1044" s="144" t="str">
        <f>IF($F1044="","",VLOOKUP($F1044,'Bảng tổng hợp'!$C$11:$Q$20000,3,0))</f>
        <v/>
      </c>
      <c r="I1044" s="19"/>
      <c r="J1044" s="146">
        <f>IF(F1044="",0,VLOOKUP(F1044,'Bảng tổng hợp'!$P$11:$Q$397,2,0))</f>
        <v>0</v>
      </c>
      <c r="K1044" s="147">
        <f t="shared" si="2"/>
        <v>0</v>
      </c>
      <c r="L1044" s="148" t="str">
        <f>IF($F1044="","",VLOOKUP($F1044,'Bảng tổng hợp'!$C$11:$M$20000,10,0))</f>
        <v/>
      </c>
      <c r="M1044" s="149" t="str">
        <f>IF($F1044="","",VLOOKUP($F1044,'Bảng tổng hợp'!$C$11:$M$20000,11,0))</f>
        <v/>
      </c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</row>
    <row r="1045" ht="15.75" customHeight="1">
      <c r="A1045" s="15"/>
      <c r="B1045" s="15"/>
      <c r="C1045" s="16"/>
      <c r="D1045" s="15"/>
      <c r="E1045" s="15"/>
      <c r="F1045" s="15"/>
      <c r="G1045" s="143" t="str">
        <f>IF($F1045="","",VLOOKUP($F1045,'Bảng tổng hợp'!$C$11:$Q$20000,2,0))</f>
        <v/>
      </c>
      <c r="H1045" s="144" t="str">
        <f>IF($F1045="","",VLOOKUP($F1045,'Bảng tổng hợp'!$C$11:$Q$20000,3,0))</f>
        <v/>
      </c>
      <c r="I1045" s="19"/>
      <c r="J1045" s="146">
        <f>IF(F1045="",0,VLOOKUP(F1045,'Bảng tổng hợp'!$P$11:$Q$397,2,0))</f>
        <v>0</v>
      </c>
      <c r="K1045" s="147">
        <f t="shared" si="2"/>
        <v>0</v>
      </c>
      <c r="L1045" s="148" t="str">
        <f>IF($F1045="","",VLOOKUP($F1045,'Bảng tổng hợp'!$C$11:$M$20000,10,0))</f>
        <v/>
      </c>
      <c r="M1045" s="149" t="str">
        <f>IF($F1045="","",VLOOKUP($F1045,'Bảng tổng hợp'!$C$11:$M$20000,11,0))</f>
        <v/>
      </c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</row>
    <row r="1046" ht="15.75" customHeight="1">
      <c r="A1046" s="15"/>
      <c r="B1046" s="15"/>
      <c r="C1046" s="16"/>
      <c r="D1046" s="15"/>
      <c r="E1046" s="15"/>
      <c r="F1046" s="15"/>
      <c r="G1046" s="143" t="str">
        <f>IF($F1046="","",VLOOKUP($F1046,'Bảng tổng hợp'!$C$11:$Q$20000,2,0))</f>
        <v/>
      </c>
      <c r="H1046" s="144" t="str">
        <f>IF($F1046="","",VLOOKUP($F1046,'Bảng tổng hợp'!$C$11:$Q$20000,3,0))</f>
        <v/>
      </c>
      <c r="I1046" s="19"/>
      <c r="J1046" s="146">
        <f>IF(F1046="",0,VLOOKUP(F1046,'Bảng tổng hợp'!$P$11:$Q$397,2,0))</f>
        <v>0</v>
      </c>
      <c r="K1046" s="147">
        <f t="shared" si="2"/>
        <v>0</v>
      </c>
      <c r="L1046" s="148" t="str">
        <f>IF($F1046="","",VLOOKUP($F1046,'Bảng tổng hợp'!$C$11:$M$20000,10,0))</f>
        <v/>
      </c>
      <c r="M1046" s="149" t="str">
        <f>IF($F1046="","",VLOOKUP($F1046,'Bảng tổng hợp'!$C$11:$M$20000,11,0))</f>
        <v/>
      </c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</row>
    <row r="1047" ht="15.75" customHeight="1">
      <c r="A1047" s="15"/>
      <c r="B1047" s="15"/>
      <c r="C1047" s="16"/>
      <c r="D1047" s="15"/>
      <c r="E1047" s="15"/>
      <c r="F1047" s="15"/>
      <c r="G1047" s="143" t="str">
        <f>IF($F1047="","",VLOOKUP($F1047,'Bảng tổng hợp'!$C$11:$Q$20000,2,0))</f>
        <v/>
      </c>
      <c r="H1047" s="144" t="str">
        <f>IF($F1047="","",VLOOKUP($F1047,'Bảng tổng hợp'!$C$11:$Q$20000,3,0))</f>
        <v/>
      </c>
      <c r="I1047" s="19"/>
      <c r="J1047" s="146">
        <f>IF(F1047="",0,VLOOKUP(F1047,'Bảng tổng hợp'!$P$11:$Q$397,2,0))</f>
        <v>0</v>
      </c>
      <c r="K1047" s="147">
        <f t="shared" si="2"/>
        <v>0</v>
      </c>
      <c r="L1047" s="148" t="str">
        <f>IF($F1047="","",VLOOKUP($F1047,'Bảng tổng hợp'!$C$11:$M$20000,10,0))</f>
        <v/>
      </c>
      <c r="M1047" s="149" t="str">
        <f>IF($F1047="","",VLOOKUP($F1047,'Bảng tổng hợp'!$C$11:$M$20000,11,0))</f>
        <v/>
      </c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</row>
    <row r="1048" ht="15.75" customHeight="1">
      <c r="A1048" s="15"/>
      <c r="B1048" s="15"/>
      <c r="C1048" s="16"/>
      <c r="D1048" s="15"/>
      <c r="E1048" s="15"/>
      <c r="F1048" s="15"/>
      <c r="G1048" s="143" t="str">
        <f>IF($F1048="","",VLOOKUP($F1048,'Bảng tổng hợp'!$C$11:$Q$20000,2,0))</f>
        <v/>
      </c>
      <c r="H1048" s="144" t="str">
        <f>IF($F1048="","",VLOOKUP($F1048,'Bảng tổng hợp'!$C$11:$Q$20000,3,0))</f>
        <v/>
      </c>
      <c r="I1048" s="19"/>
      <c r="J1048" s="146">
        <f>IF(F1048="",0,VLOOKUP(F1048,'Bảng tổng hợp'!$P$11:$Q$397,2,0))</f>
        <v>0</v>
      </c>
      <c r="K1048" s="147">
        <f t="shared" si="2"/>
        <v>0</v>
      </c>
      <c r="L1048" s="148" t="str">
        <f>IF($F1048="","",VLOOKUP($F1048,'Bảng tổng hợp'!$C$11:$M$20000,10,0))</f>
        <v/>
      </c>
      <c r="M1048" s="149" t="str">
        <f>IF($F1048="","",VLOOKUP($F1048,'Bảng tổng hợp'!$C$11:$M$20000,11,0))</f>
        <v/>
      </c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</row>
    <row r="1049" ht="15.75" customHeight="1">
      <c r="A1049" s="15"/>
      <c r="B1049" s="15"/>
      <c r="C1049" s="16"/>
      <c r="D1049" s="15"/>
      <c r="E1049" s="15"/>
      <c r="F1049" s="15"/>
      <c r="G1049" s="143" t="str">
        <f>IF($F1049="","",VLOOKUP($F1049,'Bảng tổng hợp'!$C$11:$Q$20000,2,0))</f>
        <v/>
      </c>
      <c r="H1049" s="144" t="str">
        <f>IF($F1049="","",VLOOKUP($F1049,'Bảng tổng hợp'!$C$11:$Q$20000,3,0))</f>
        <v/>
      </c>
      <c r="I1049" s="19"/>
      <c r="J1049" s="146">
        <f>IF(F1049="",0,VLOOKUP(F1049,'Bảng tổng hợp'!$P$11:$Q$397,2,0))</f>
        <v>0</v>
      </c>
      <c r="K1049" s="147">
        <f t="shared" si="2"/>
        <v>0</v>
      </c>
      <c r="L1049" s="148" t="str">
        <f>IF($F1049="","",VLOOKUP($F1049,'Bảng tổng hợp'!$C$11:$M$20000,10,0))</f>
        <v/>
      </c>
      <c r="M1049" s="149" t="str">
        <f>IF($F1049="","",VLOOKUP($F1049,'Bảng tổng hợp'!$C$11:$M$20000,11,0))</f>
        <v/>
      </c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</row>
    <row r="1050" ht="15.75" customHeight="1">
      <c r="A1050" s="15"/>
      <c r="B1050" s="15"/>
      <c r="C1050" s="16"/>
      <c r="D1050" s="15"/>
      <c r="E1050" s="15"/>
      <c r="F1050" s="15"/>
      <c r="G1050" s="143" t="str">
        <f>IF($F1050="","",VLOOKUP($F1050,'Bảng tổng hợp'!$C$11:$Q$20000,2,0))</f>
        <v/>
      </c>
      <c r="H1050" s="144" t="str">
        <f>IF($F1050="","",VLOOKUP($F1050,'Bảng tổng hợp'!$C$11:$Q$20000,3,0))</f>
        <v/>
      </c>
      <c r="I1050" s="19"/>
      <c r="J1050" s="146">
        <f>IF(F1050="",0,VLOOKUP(F1050,'Bảng tổng hợp'!$P$11:$Q$397,2,0))</f>
        <v>0</v>
      </c>
      <c r="K1050" s="147">
        <f t="shared" si="2"/>
        <v>0</v>
      </c>
      <c r="L1050" s="148" t="str">
        <f>IF($F1050="","",VLOOKUP($F1050,'Bảng tổng hợp'!$C$11:$M$20000,10,0))</f>
        <v/>
      </c>
      <c r="M1050" s="149" t="str">
        <f>IF($F1050="","",VLOOKUP($F1050,'Bảng tổng hợp'!$C$11:$M$20000,11,0))</f>
        <v/>
      </c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</row>
    <row r="1051" ht="15.75" customHeight="1">
      <c r="A1051" s="15"/>
      <c r="B1051" s="15"/>
      <c r="C1051" s="16"/>
      <c r="D1051" s="15"/>
      <c r="E1051" s="15"/>
      <c r="F1051" s="15"/>
      <c r="G1051" s="143" t="str">
        <f>IF($F1051="","",VLOOKUP($F1051,'Bảng tổng hợp'!$C$11:$Q$20000,2,0))</f>
        <v/>
      </c>
      <c r="H1051" s="144" t="str">
        <f>IF($F1051="","",VLOOKUP($F1051,'Bảng tổng hợp'!$C$11:$Q$20000,3,0))</f>
        <v/>
      </c>
      <c r="I1051" s="19"/>
      <c r="J1051" s="146">
        <f>IF(F1051="",0,VLOOKUP(F1051,'Bảng tổng hợp'!$P$11:$Q$397,2,0))</f>
        <v>0</v>
      </c>
      <c r="K1051" s="147">
        <f t="shared" si="2"/>
        <v>0</v>
      </c>
      <c r="L1051" s="148" t="str">
        <f>IF($F1051="","",VLOOKUP($F1051,'Bảng tổng hợp'!$C$11:$M$20000,10,0))</f>
        <v/>
      </c>
      <c r="M1051" s="149" t="str">
        <f>IF($F1051="","",VLOOKUP($F1051,'Bảng tổng hợp'!$C$11:$M$20000,11,0))</f>
        <v/>
      </c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</row>
    <row r="1052" ht="15.75" customHeight="1">
      <c r="A1052" s="15"/>
      <c r="B1052" s="15"/>
      <c r="C1052" s="16"/>
      <c r="D1052" s="15"/>
      <c r="E1052" s="15"/>
      <c r="F1052" s="15"/>
      <c r="G1052" s="143" t="str">
        <f>IF($F1052="","",VLOOKUP($F1052,'Bảng tổng hợp'!$C$11:$Q$20000,2,0))</f>
        <v/>
      </c>
      <c r="H1052" s="144" t="str">
        <f>IF($F1052="","",VLOOKUP($F1052,'Bảng tổng hợp'!$C$11:$Q$20000,3,0))</f>
        <v/>
      </c>
      <c r="I1052" s="19"/>
      <c r="J1052" s="146">
        <f>IF(F1052="",0,VLOOKUP(F1052,'Bảng tổng hợp'!$P$11:$Q$397,2,0))</f>
        <v>0</v>
      </c>
      <c r="K1052" s="147">
        <f t="shared" si="2"/>
        <v>0</v>
      </c>
      <c r="L1052" s="148" t="str">
        <f>IF($F1052="","",VLOOKUP($F1052,'Bảng tổng hợp'!$C$11:$M$20000,10,0))</f>
        <v/>
      </c>
      <c r="M1052" s="149" t="str">
        <f>IF($F1052="","",VLOOKUP($F1052,'Bảng tổng hợp'!$C$11:$M$20000,11,0))</f>
        <v/>
      </c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</row>
    <row r="1053" ht="15.75" customHeight="1">
      <c r="A1053" s="15"/>
      <c r="B1053" s="15"/>
      <c r="C1053" s="16"/>
      <c r="D1053" s="15"/>
      <c r="E1053" s="15"/>
      <c r="F1053" s="15"/>
      <c r="G1053" s="143" t="str">
        <f>IF($F1053="","",VLOOKUP($F1053,'Bảng tổng hợp'!$C$11:$Q$20000,2,0))</f>
        <v/>
      </c>
      <c r="H1053" s="144" t="str">
        <f>IF($F1053="","",VLOOKUP($F1053,'Bảng tổng hợp'!$C$11:$Q$20000,3,0))</f>
        <v/>
      </c>
      <c r="I1053" s="19"/>
      <c r="J1053" s="146">
        <f>IF(F1053="",0,VLOOKUP(F1053,'Bảng tổng hợp'!$P$11:$Q$397,2,0))</f>
        <v>0</v>
      </c>
      <c r="K1053" s="147">
        <f t="shared" si="2"/>
        <v>0</v>
      </c>
      <c r="L1053" s="148" t="str">
        <f>IF($F1053="","",VLOOKUP($F1053,'Bảng tổng hợp'!$C$11:$M$20000,10,0))</f>
        <v/>
      </c>
      <c r="M1053" s="149" t="str">
        <f>IF($F1053="","",VLOOKUP($F1053,'Bảng tổng hợp'!$C$11:$M$20000,11,0))</f>
        <v/>
      </c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</row>
    <row r="1054" ht="15.75" customHeight="1">
      <c r="A1054" s="15"/>
      <c r="B1054" s="15"/>
      <c r="C1054" s="16"/>
      <c r="D1054" s="15"/>
      <c r="E1054" s="15"/>
      <c r="F1054" s="15"/>
      <c r="G1054" s="143" t="str">
        <f>IF($F1054="","",VLOOKUP($F1054,'Bảng tổng hợp'!$C$11:$Q$20000,2,0))</f>
        <v/>
      </c>
      <c r="H1054" s="144" t="str">
        <f>IF($F1054="","",VLOOKUP($F1054,'Bảng tổng hợp'!$C$11:$Q$20000,3,0))</f>
        <v/>
      </c>
      <c r="I1054" s="19"/>
      <c r="J1054" s="146">
        <f>IF(F1054="",0,VLOOKUP(F1054,'Bảng tổng hợp'!$P$11:$Q$397,2,0))</f>
        <v>0</v>
      </c>
      <c r="K1054" s="147">
        <f t="shared" si="2"/>
        <v>0</v>
      </c>
      <c r="L1054" s="148" t="str">
        <f>IF($F1054="","",VLOOKUP($F1054,'Bảng tổng hợp'!$C$11:$M$20000,10,0))</f>
        <v/>
      </c>
      <c r="M1054" s="149" t="str">
        <f>IF($F1054="","",VLOOKUP($F1054,'Bảng tổng hợp'!$C$11:$M$20000,11,0))</f>
        <v/>
      </c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</row>
    <row r="1055" ht="15.75" customHeight="1">
      <c r="A1055" s="15"/>
      <c r="B1055" s="15"/>
      <c r="C1055" s="16"/>
      <c r="D1055" s="15"/>
      <c r="E1055" s="15"/>
      <c r="F1055" s="15"/>
      <c r="G1055" s="143" t="str">
        <f>IF($F1055="","",VLOOKUP($F1055,'Bảng tổng hợp'!$C$11:$Q$20000,2,0))</f>
        <v/>
      </c>
      <c r="H1055" s="144" t="str">
        <f>IF($F1055="","",VLOOKUP($F1055,'Bảng tổng hợp'!$C$11:$Q$20000,3,0))</f>
        <v/>
      </c>
      <c r="I1055" s="19"/>
      <c r="J1055" s="146">
        <f>IF(F1055="",0,VLOOKUP(F1055,'Bảng tổng hợp'!$P$11:$Q$397,2,0))</f>
        <v>0</v>
      </c>
      <c r="K1055" s="147">
        <f t="shared" si="2"/>
        <v>0</v>
      </c>
      <c r="L1055" s="148" t="str">
        <f>IF($F1055="","",VLOOKUP($F1055,'Bảng tổng hợp'!$C$11:$M$20000,10,0))</f>
        <v/>
      </c>
      <c r="M1055" s="149" t="str">
        <f>IF($F1055="","",VLOOKUP($F1055,'Bảng tổng hợp'!$C$11:$M$20000,11,0))</f>
        <v/>
      </c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</row>
    <row r="1056" ht="15.75" customHeight="1">
      <c r="A1056" s="15"/>
      <c r="B1056" s="15"/>
      <c r="C1056" s="16"/>
      <c r="D1056" s="15"/>
      <c r="E1056" s="15"/>
      <c r="F1056" s="15"/>
      <c r="G1056" s="143" t="str">
        <f>IF($F1056="","",VLOOKUP($F1056,'Bảng tổng hợp'!$C$11:$Q$20000,2,0))</f>
        <v/>
      </c>
      <c r="H1056" s="144" t="str">
        <f>IF($F1056="","",VLOOKUP($F1056,'Bảng tổng hợp'!$C$11:$Q$20000,3,0))</f>
        <v/>
      </c>
      <c r="I1056" s="19"/>
      <c r="J1056" s="146">
        <f>IF(F1056="",0,VLOOKUP(F1056,'Bảng tổng hợp'!$P$11:$Q$397,2,0))</f>
        <v>0</v>
      </c>
      <c r="K1056" s="147">
        <f t="shared" si="2"/>
        <v>0</v>
      </c>
      <c r="L1056" s="148" t="str">
        <f>IF($F1056="","",VLOOKUP($F1056,'Bảng tổng hợp'!$C$11:$M$20000,10,0))</f>
        <v/>
      </c>
      <c r="M1056" s="149" t="str">
        <f>IF($F1056="","",VLOOKUP($F1056,'Bảng tổng hợp'!$C$11:$M$20000,11,0))</f>
        <v/>
      </c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</row>
    <row r="1057" ht="15.75" customHeight="1">
      <c r="A1057" s="15"/>
      <c r="B1057" s="15"/>
      <c r="C1057" s="16"/>
      <c r="D1057" s="15"/>
      <c r="E1057" s="15"/>
      <c r="F1057" s="15"/>
      <c r="G1057" s="143" t="str">
        <f>IF($F1057="","",VLOOKUP($F1057,'Bảng tổng hợp'!$C$11:$Q$20000,2,0))</f>
        <v/>
      </c>
      <c r="H1057" s="144" t="str">
        <f>IF($F1057="","",VLOOKUP($F1057,'Bảng tổng hợp'!$C$11:$Q$20000,3,0))</f>
        <v/>
      </c>
      <c r="I1057" s="19"/>
      <c r="J1057" s="146">
        <f>IF(F1057="",0,VLOOKUP(F1057,'Bảng tổng hợp'!$P$11:$Q$397,2,0))</f>
        <v>0</v>
      </c>
      <c r="K1057" s="147">
        <f t="shared" si="2"/>
        <v>0</v>
      </c>
      <c r="L1057" s="148" t="str">
        <f>IF($F1057="","",VLOOKUP($F1057,'Bảng tổng hợp'!$C$11:$M$20000,10,0))</f>
        <v/>
      </c>
      <c r="M1057" s="149" t="str">
        <f>IF($F1057="","",VLOOKUP($F1057,'Bảng tổng hợp'!$C$11:$M$20000,11,0))</f>
        <v/>
      </c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</row>
    <row r="1058" ht="15.75" customHeight="1">
      <c r="A1058" s="15"/>
      <c r="B1058" s="15"/>
      <c r="C1058" s="16"/>
      <c r="D1058" s="15"/>
      <c r="E1058" s="15"/>
      <c r="F1058" s="15"/>
      <c r="G1058" s="143" t="str">
        <f>IF($F1058="","",VLOOKUP($F1058,'Bảng tổng hợp'!$C$11:$Q$20000,2,0))</f>
        <v/>
      </c>
      <c r="H1058" s="144" t="str">
        <f>IF($F1058="","",VLOOKUP($F1058,'Bảng tổng hợp'!$C$11:$Q$20000,3,0))</f>
        <v/>
      </c>
      <c r="I1058" s="19"/>
      <c r="J1058" s="146">
        <f>IF(F1058="",0,VLOOKUP(F1058,'Bảng tổng hợp'!$P$11:$Q$397,2,0))</f>
        <v>0</v>
      </c>
      <c r="K1058" s="147">
        <f t="shared" si="2"/>
        <v>0</v>
      </c>
      <c r="L1058" s="148" t="str">
        <f>IF($F1058="","",VLOOKUP($F1058,'Bảng tổng hợp'!$C$11:$M$20000,10,0))</f>
        <v/>
      </c>
      <c r="M1058" s="149" t="str">
        <f>IF($F1058="","",VLOOKUP($F1058,'Bảng tổng hợp'!$C$11:$M$20000,11,0))</f>
        <v/>
      </c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</row>
    <row r="1059" ht="15.75" customHeight="1">
      <c r="A1059" s="15"/>
      <c r="B1059" s="15"/>
      <c r="C1059" s="16"/>
      <c r="D1059" s="15"/>
      <c r="E1059" s="15"/>
      <c r="F1059" s="15"/>
      <c r="G1059" s="143" t="str">
        <f>IF($F1059="","",VLOOKUP($F1059,'Bảng tổng hợp'!$C$11:$Q$20000,2,0))</f>
        <v/>
      </c>
      <c r="H1059" s="144" t="str">
        <f>IF($F1059="","",VLOOKUP($F1059,'Bảng tổng hợp'!$C$11:$Q$20000,3,0))</f>
        <v/>
      </c>
      <c r="I1059" s="19"/>
      <c r="J1059" s="146">
        <f>IF(F1059="",0,VLOOKUP(F1059,'Bảng tổng hợp'!$P$11:$Q$397,2,0))</f>
        <v>0</v>
      </c>
      <c r="K1059" s="147">
        <f t="shared" si="2"/>
        <v>0</v>
      </c>
      <c r="L1059" s="148" t="str">
        <f>IF($F1059="","",VLOOKUP($F1059,'Bảng tổng hợp'!$C$11:$M$20000,10,0))</f>
        <v/>
      </c>
      <c r="M1059" s="149" t="str">
        <f>IF($F1059="","",VLOOKUP($F1059,'Bảng tổng hợp'!$C$11:$M$20000,11,0))</f>
        <v/>
      </c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</row>
    <row r="1060" ht="15.75" customHeight="1">
      <c r="A1060" s="15"/>
      <c r="B1060" s="15"/>
      <c r="C1060" s="16"/>
      <c r="D1060" s="15"/>
      <c r="E1060" s="15"/>
      <c r="F1060" s="15"/>
      <c r="G1060" s="143" t="str">
        <f>IF($F1060="","",VLOOKUP($F1060,'Bảng tổng hợp'!$C$11:$Q$20000,2,0))</f>
        <v/>
      </c>
      <c r="H1060" s="144" t="str">
        <f>IF($F1060="","",VLOOKUP($F1060,'Bảng tổng hợp'!$C$11:$Q$20000,3,0))</f>
        <v/>
      </c>
      <c r="I1060" s="19"/>
      <c r="J1060" s="146">
        <f>IF(F1060="",0,VLOOKUP(F1060,'Bảng tổng hợp'!$P$11:$Q$397,2,0))</f>
        <v>0</v>
      </c>
      <c r="K1060" s="147">
        <f t="shared" si="2"/>
        <v>0</v>
      </c>
      <c r="L1060" s="148" t="str">
        <f>IF($F1060="","",VLOOKUP($F1060,'Bảng tổng hợp'!$C$11:$M$20000,10,0))</f>
        <v/>
      </c>
      <c r="M1060" s="149" t="str">
        <f>IF($F1060="","",VLOOKUP($F1060,'Bảng tổng hợp'!$C$11:$M$20000,11,0))</f>
        <v/>
      </c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</row>
    <row r="1061" ht="15.75" customHeight="1">
      <c r="A1061" s="15"/>
      <c r="B1061" s="15"/>
      <c r="C1061" s="16"/>
      <c r="D1061" s="15"/>
      <c r="E1061" s="15"/>
      <c r="F1061" s="15"/>
      <c r="G1061" s="143" t="str">
        <f>IF($F1061="","",VLOOKUP($F1061,'Bảng tổng hợp'!$C$11:$Q$20000,2,0))</f>
        <v/>
      </c>
      <c r="H1061" s="144" t="str">
        <f>IF($F1061="","",VLOOKUP($F1061,'Bảng tổng hợp'!$C$11:$Q$20000,3,0))</f>
        <v/>
      </c>
      <c r="I1061" s="19"/>
      <c r="J1061" s="146">
        <f>IF(F1061="",0,VLOOKUP(F1061,'Bảng tổng hợp'!$P$11:$Q$397,2,0))</f>
        <v>0</v>
      </c>
      <c r="K1061" s="147">
        <f t="shared" si="2"/>
        <v>0</v>
      </c>
      <c r="L1061" s="148" t="str">
        <f>IF($F1061="","",VLOOKUP($F1061,'Bảng tổng hợp'!$C$11:$M$20000,10,0))</f>
        <v/>
      </c>
      <c r="M1061" s="149" t="str">
        <f>IF($F1061="","",VLOOKUP($F1061,'Bảng tổng hợp'!$C$11:$M$20000,11,0))</f>
        <v/>
      </c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</row>
    <row r="1062" ht="15.75" customHeight="1">
      <c r="A1062" s="15"/>
      <c r="B1062" s="15"/>
      <c r="C1062" s="16"/>
      <c r="D1062" s="15"/>
      <c r="E1062" s="15"/>
      <c r="F1062" s="15"/>
      <c r="G1062" s="143" t="str">
        <f>IF($F1062="","",VLOOKUP($F1062,'Bảng tổng hợp'!$C$11:$Q$20000,2,0))</f>
        <v/>
      </c>
      <c r="H1062" s="144" t="str">
        <f>IF($F1062="","",VLOOKUP($F1062,'Bảng tổng hợp'!$C$11:$Q$20000,3,0))</f>
        <v/>
      </c>
      <c r="I1062" s="19"/>
      <c r="J1062" s="146">
        <f>IF(F1062="",0,VLOOKUP(F1062,'Bảng tổng hợp'!$P$11:$Q$397,2,0))</f>
        <v>0</v>
      </c>
      <c r="K1062" s="147">
        <f t="shared" si="2"/>
        <v>0</v>
      </c>
      <c r="L1062" s="148" t="str">
        <f>IF($F1062="","",VLOOKUP($F1062,'Bảng tổng hợp'!$C$11:$M$20000,10,0))</f>
        <v/>
      </c>
      <c r="M1062" s="149" t="str">
        <f>IF($F1062="","",VLOOKUP($F1062,'Bảng tổng hợp'!$C$11:$M$20000,11,0))</f>
        <v/>
      </c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</row>
    <row r="1063" ht="15.75" customHeight="1">
      <c r="A1063" s="15"/>
      <c r="B1063" s="15"/>
      <c r="C1063" s="16"/>
      <c r="D1063" s="15"/>
      <c r="E1063" s="15"/>
      <c r="F1063" s="15"/>
      <c r="G1063" s="143" t="str">
        <f>IF($F1063="","",VLOOKUP($F1063,'Bảng tổng hợp'!$C$11:$Q$20000,2,0))</f>
        <v/>
      </c>
      <c r="H1063" s="144" t="str">
        <f>IF($F1063="","",VLOOKUP($F1063,'Bảng tổng hợp'!$C$11:$Q$20000,3,0))</f>
        <v/>
      </c>
      <c r="I1063" s="19"/>
      <c r="J1063" s="146">
        <f>IF(F1063="",0,VLOOKUP(F1063,'Bảng tổng hợp'!$P$11:$Q$397,2,0))</f>
        <v>0</v>
      </c>
      <c r="K1063" s="147">
        <f t="shared" si="2"/>
        <v>0</v>
      </c>
      <c r="L1063" s="148" t="str">
        <f>IF($F1063="","",VLOOKUP($F1063,'Bảng tổng hợp'!$C$11:$M$20000,10,0))</f>
        <v/>
      </c>
      <c r="M1063" s="149" t="str">
        <f>IF($F1063="","",VLOOKUP($F1063,'Bảng tổng hợp'!$C$11:$M$20000,11,0))</f>
        <v/>
      </c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</row>
    <row r="1064" ht="15.75" customHeight="1">
      <c r="A1064" s="15"/>
      <c r="B1064" s="15"/>
      <c r="C1064" s="16"/>
      <c r="D1064" s="15"/>
      <c r="E1064" s="15"/>
      <c r="F1064" s="15"/>
      <c r="G1064" s="143" t="str">
        <f>IF($F1064="","",VLOOKUP($F1064,'Bảng tổng hợp'!$C$11:$Q$20000,2,0))</f>
        <v/>
      </c>
      <c r="H1064" s="144" t="str">
        <f>IF($F1064="","",VLOOKUP($F1064,'Bảng tổng hợp'!$C$11:$Q$20000,3,0))</f>
        <v/>
      </c>
      <c r="I1064" s="19"/>
      <c r="J1064" s="146">
        <f>IF(F1064="",0,VLOOKUP(F1064,'Bảng tổng hợp'!$P$11:$Q$397,2,0))</f>
        <v>0</v>
      </c>
      <c r="K1064" s="147">
        <f t="shared" si="2"/>
        <v>0</v>
      </c>
      <c r="L1064" s="148" t="str">
        <f>IF($F1064="","",VLOOKUP($F1064,'Bảng tổng hợp'!$C$11:$M$20000,10,0))</f>
        <v/>
      </c>
      <c r="M1064" s="149" t="str">
        <f>IF($F1064="","",VLOOKUP($F1064,'Bảng tổng hợp'!$C$11:$M$20000,11,0))</f>
        <v/>
      </c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</row>
    <row r="1065" ht="15.75" customHeight="1">
      <c r="A1065" s="15"/>
      <c r="B1065" s="15"/>
      <c r="C1065" s="16"/>
      <c r="D1065" s="15"/>
      <c r="E1065" s="15"/>
      <c r="F1065" s="15"/>
      <c r="G1065" s="143" t="str">
        <f>IF($F1065="","",VLOOKUP($F1065,'Bảng tổng hợp'!$C$11:$Q$20000,2,0))</f>
        <v/>
      </c>
      <c r="H1065" s="144" t="str">
        <f>IF($F1065="","",VLOOKUP($F1065,'Bảng tổng hợp'!$C$11:$Q$20000,3,0))</f>
        <v/>
      </c>
      <c r="I1065" s="19"/>
      <c r="J1065" s="146">
        <f>IF(F1065="",0,VLOOKUP(F1065,'Bảng tổng hợp'!$P$11:$Q$397,2,0))</f>
        <v>0</v>
      </c>
      <c r="K1065" s="147">
        <f t="shared" si="2"/>
        <v>0</v>
      </c>
      <c r="L1065" s="148" t="str">
        <f>IF($F1065="","",VLOOKUP($F1065,'Bảng tổng hợp'!$C$11:$M$20000,10,0))</f>
        <v/>
      </c>
      <c r="M1065" s="149" t="str">
        <f>IF($F1065="","",VLOOKUP($F1065,'Bảng tổng hợp'!$C$11:$M$20000,11,0))</f>
        <v/>
      </c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</row>
    <row r="1066" ht="15.75" customHeight="1">
      <c r="A1066" s="15"/>
      <c r="B1066" s="15"/>
      <c r="C1066" s="16"/>
      <c r="D1066" s="15"/>
      <c r="E1066" s="15"/>
      <c r="F1066" s="15"/>
      <c r="G1066" s="143" t="str">
        <f>IF($F1066="","",VLOOKUP($F1066,'Bảng tổng hợp'!$C$11:$Q$20000,2,0))</f>
        <v/>
      </c>
      <c r="H1066" s="144" t="str">
        <f>IF($F1066="","",VLOOKUP($F1066,'Bảng tổng hợp'!$C$11:$Q$20000,3,0))</f>
        <v/>
      </c>
      <c r="I1066" s="19"/>
      <c r="J1066" s="146">
        <f>IF(F1066="",0,VLOOKUP(F1066,'Bảng tổng hợp'!$P$11:$Q$397,2,0))</f>
        <v>0</v>
      </c>
      <c r="K1066" s="147">
        <f t="shared" si="2"/>
        <v>0</v>
      </c>
      <c r="L1066" s="148" t="str">
        <f>IF($F1066="","",VLOOKUP($F1066,'Bảng tổng hợp'!$C$11:$M$20000,10,0))</f>
        <v/>
      </c>
      <c r="M1066" s="149" t="str">
        <f>IF($F1066="","",VLOOKUP($F1066,'Bảng tổng hợp'!$C$11:$M$20000,11,0))</f>
        <v/>
      </c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</row>
    <row r="1067" ht="15.75" customHeight="1">
      <c r="A1067" s="15"/>
      <c r="B1067" s="15"/>
      <c r="C1067" s="16"/>
      <c r="D1067" s="15"/>
      <c r="E1067" s="15"/>
      <c r="F1067" s="15"/>
      <c r="G1067" s="143" t="str">
        <f>IF($F1067="","",VLOOKUP($F1067,'Bảng tổng hợp'!$C$11:$Q$20000,2,0))</f>
        <v/>
      </c>
      <c r="H1067" s="144" t="str">
        <f>IF($F1067="","",VLOOKUP($F1067,'Bảng tổng hợp'!$C$11:$Q$20000,3,0))</f>
        <v/>
      </c>
      <c r="I1067" s="19"/>
      <c r="J1067" s="146">
        <f>IF(F1067="",0,VLOOKUP(F1067,'Bảng tổng hợp'!$P$11:$Q$397,2,0))</f>
        <v>0</v>
      </c>
      <c r="K1067" s="147">
        <f t="shared" si="2"/>
        <v>0</v>
      </c>
      <c r="L1067" s="148" t="str">
        <f>IF($F1067="","",VLOOKUP($F1067,'Bảng tổng hợp'!$C$11:$M$20000,10,0))</f>
        <v/>
      </c>
      <c r="M1067" s="149" t="str">
        <f>IF($F1067="","",VLOOKUP($F1067,'Bảng tổng hợp'!$C$11:$M$20000,11,0))</f>
        <v/>
      </c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</row>
    <row r="1068" ht="15.75" customHeight="1">
      <c r="A1068" s="15"/>
      <c r="B1068" s="15"/>
      <c r="C1068" s="16"/>
      <c r="D1068" s="15"/>
      <c r="E1068" s="15"/>
      <c r="F1068" s="15"/>
      <c r="G1068" s="143" t="str">
        <f>IF($F1068="","",VLOOKUP($F1068,'Bảng tổng hợp'!$C$11:$Q$20000,2,0))</f>
        <v/>
      </c>
      <c r="H1068" s="144" t="str">
        <f>IF($F1068="","",VLOOKUP($F1068,'Bảng tổng hợp'!$C$11:$Q$20000,3,0))</f>
        <v/>
      </c>
      <c r="I1068" s="19"/>
      <c r="J1068" s="146">
        <f>IF(F1068="",0,VLOOKUP(F1068,'Bảng tổng hợp'!$P$11:$Q$397,2,0))</f>
        <v>0</v>
      </c>
      <c r="K1068" s="147">
        <f t="shared" si="2"/>
        <v>0</v>
      </c>
      <c r="L1068" s="148" t="str">
        <f>IF($F1068="","",VLOOKUP($F1068,'Bảng tổng hợp'!$C$11:$M$20000,10,0))</f>
        <v/>
      </c>
      <c r="M1068" s="149" t="str">
        <f>IF($F1068="","",VLOOKUP($F1068,'Bảng tổng hợp'!$C$11:$M$20000,11,0))</f>
        <v/>
      </c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</row>
    <row r="1069" ht="15.75" customHeight="1">
      <c r="A1069" s="15"/>
      <c r="B1069" s="15"/>
      <c r="C1069" s="16"/>
      <c r="D1069" s="15"/>
      <c r="E1069" s="15"/>
      <c r="F1069" s="15"/>
      <c r="G1069" s="143" t="str">
        <f>IF($F1069="","",VLOOKUP($F1069,'Bảng tổng hợp'!$C$11:$Q$20000,2,0))</f>
        <v/>
      </c>
      <c r="H1069" s="144" t="str">
        <f>IF($F1069="","",VLOOKUP($F1069,'Bảng tổng hợp'!$C$11:$Q$20000,3,0))</f>
        <v/>
      </c>
      <c r="I1069" s="19"/>
      <c r="J1069" s="146">
        <f>IF(F1069="",0,VLOOKUP(F1069,'Bảng tổng hợp'!$P$11:$Q$397,2,0))</f>
        <v>0</v>
      </c>
      <c r="K1069" s="147">
        <f t="shared" si="2"/>
        <v>0</v>
      </c>
      <c r="L1069" s="148" t="str">
        <f>IF($F1069="","",VLOOKUP($F1069,'Bảng tổng hợp'!$C$11:$M$20000,10,0))</f>
        <v/>
      </c>
      <c r="M1069" s="149" t="str">
        <f>IF($F1069="","",VLOOKUP($F1069,'Bảng tổng hợp'!$C$11:$M$20000,11,0))</f>
        <v/>
      </c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</row>
    <row r="1070" ht="15.75" customHeight="1">
      <c r="A1070" s="15"/>
      <c r="B1070" s="15"/>
      <c r="C1070" s="16"/>
      <c r="D1070" s="15"/>
      <c r="E1070" s="15"/>
      <c r="F1070" s="15"/>
      <c r="G1070" s="143" t="str">
        <f>IF($F1070="","",VLOOKUP($F1070,'Bảng tổng hợp'!$C$11:$Q$20000,2,0))</f>
        <v/>
      </c>
      <c r="H1070" s="144" t="str">
        <f>IF($F1070="","",VLOOKUP($F1070,'Bảng tổng hợp'!$C$11:$Q$20000,3,0))</f>
        <v/>
      </c>
      <c r="I1070" s="19"/>
      <c r="J1070" s="146">
        <f>IF(F1070="",0,VLOOKUP(F1070,'Bảng tổng hợp'!$P$11:$Q$397,2,0))</f>
        <v>0</v>
      </c>
      <c r="K1070" s="147">
        <f t="shared" si="2"/>
        <v>0</v>
      </c>
      <c r="L1070" s="148" t="str">
        <f>IF($F1070="","",VLOOKUP($F1070,'Bảng tổng hợp'!$C$11:$M$20000,10,0))</f>
        <v/>
      </c>
      <c r="M1070" s="149" t="str">
        <f>IF($F1070="","",VLOOKUP($F1070,'Bảng tổng hợp'!$C$11:$M$20000,11,0))</f>
        <v/>
      </c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</row>
    <row r="1071" ht="15.75" customHeight="1">
      <c r="A1071" s="15"/>
      <c r="B1071" s="15"/>
      <c r="C1071" s="16"/>
      <c r="D1071" s="15"/>
      <c r="E1071" s="15"/>
      <c r="F1071" s="15"/>
      <c r="G1071" s="143" t="str">
        <f>IF($F1071="","",VLOOKUP($F1071,'Bảng tổng hợp'!$C$11:$Q$20000,2,0))</f>
        <v/>
      </c>
      <c r="H1071" s="144" t="str">
        <f>IF($F1071="","",VLOOKUP($F1071,'Bảng tổng hợp'!$C$11:$Q$20000,3,0))</f>
        <v/>
      </c>
      <c r="I1071" s="19"/>
      <c r="J1071" s="146">
        <f>IF(F1071="",0,VLOOKUP(F1071,'Bảng tổng hợp'!$P$11:$Q$397,2,0))</f>
        <v>0</v>
      </c>
      <c r="K1071" s="147">
        <f t="shared" si="2"/>
        <v>0</v>
      </c>
      <c r="L1071" s="148" t="str">
        <f>IF($F1071="","",VLOOKUP($F1071,'Bảng tổng hợp'!$C$11:$M$20000,10,0))</f>
        <v/>
      </c>
      <c r="M1071" s="149" t="str">
        <f>IF($F1071="","",VLOOKUP($F1071,'Bảng tổng hợp'!$C$11:$M$20000,11,0))</f>
        <v/>
      </c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</row>
    <row r="1072" ht="15.75" customHeight="1">
      <c r="A1072" s="15"/>
      <c r="B1072" s="15"/>
      <c r="C1072" s="16"/>
      <c r="D1072" s="15"/>
      <c r="E1072" s="15"/>
      <c r="F1072" s="15"/>
      <c r="G1072" s="143" t="str">
        <f>IF($F1072="","",VLOOKUP($F1072,'Bảng tổng hợp'!$C$11:$Q$20000,2,0))</f>
        <v/>
      </c>
      <c r="H1072" s="144" t="str">
        <f>IF($F1072="","",VLOOKUP($F1072,'Bảng tổng hợp'!$C$11:$Q$20000,3,0))</f>
        <v/>
      </c>
      <c r="I1072" s="19"/>
      <c r="J1072" s="146">
        <f>IF(F1072="",0,VLOOKUP(F1072,'Bảng tổng hợp'!$P$11:$Q$397,2,0))</f>
        <v>0</v>
      </c>
      <c r="K1072" s="147">
        <f t="shared" si="2"/>
        <v>0</v>
      </c>
      <c r="L1072" s="148" t="str">
        <f>IF($F1072="","",VLOOKUP($F1072,'Bảng tổng hợp'!$C$11:$M$20000,10,0))</f>
        <v/>
      </c>
      <c r="M1072" s="149" t="str">
        <f>IF($F1072="","",VLOOKUP($F1072,'Bảng tổng hợp'!$C$11:$M$20000,11,0))</f>
        <v/>
      </c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</row>
    <row r="1073" ht="15.75" customHeight="1">
      <c r="A1073" s="15"/>
      <c r="B1073" s="15"/>
      <c r="C1073" s="16"/>
      <c r="D1073" s="15"/>
      <c r="E1073" s="15"/>
      <c r="F1073" s="15"/>
      <c r="G1073" s="143" t="str">
        <f>IF($F1073="","",VLOOKUP($F1073,'Bảng tổng hợp'!$C$11:$Q$20000,2,0))</f>
        <v/>
      </c>
      <c r="H1073" s="144" t="str">
        <f>IF($F1073="","",VLOOKUP($F1073,'Bảng tổng hợp'!$C$11:$Q$20000,3,0))</f>
        <v/>
      </c>
      <c r="I1073" s="19"/>
      <c r="J1073" s="146">
        <f>IF(F1073="",0,VLOOKUP(F1073,'Bảng tổng hợp'!$P$11:$Q$397,2,0))</f>
        <v>0</v>
      </c>
      <c r="K1073" s="147">
        <f t="shared" si="2"/>
        <v>0</v>
      </c>
      <c r="L1073" s="148" t="str">
        <f>IF($F1073="","",VLOOKUP($F1073,'Bảng tổng hợp'!$C$11:$M$20000,10,0))</f>
        <v/>
      </c>
      <c r="M1073" s="149" t="str">
        <f>IF($F1073="","",VLOOKUP($F1073,'Bảng tổng hợp'!$C$11:$M$20000,11,0))</f>
        <v/>
      </c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</row>
    <row r="1074" ht="15.75" customHeight="1">
      <c r="A1074" s="15"/>
      <c r="B1074" s="15"/>
      <c r="C1074" s="16"/>
      <c r="D1074" s="15"/>
      <c r="E1074" s="15"/>
      <c r="F1074" s="15"/>
      <c r="G1074" s="143" t="str">
        <f>IF($F1074="","",VLOOKUP($F1074,'Bảng tổng hợp'!$C$11:$Q$20000,2,0))</f>
        <v/>
      </c>
      <c r="H1074" s="144" t="str">
        <f>IF($F1074="","",VLOOKUP($F1074,'Bảng tổng hợp'!$C$11:$Q$20000,3,0))</f>
        <v/>
      </c>
      <c r="I1074" s="19"/>
      <c r="J1074" s="146">
        <f>IF(F1074="",0,VLOOKUP(F1074,'Bảng tổng hợp'!$P$11:$Q$397,2,0))</f>
        <v>0</v>
      </c>
      <c r="K1074" s="147">
        <f t="shared" si="2"/>
        <v>0</v>
      </c>
      <c r="L1074" s="148" t="str">
        <f>IF($F1074="","",VLOOKUP($F1074,'Bảng tổng hợp'!$C$11:$M$20000,10,0))</f>
        <v/>
      </c>
      <c r="M1074" s="149" t="str">
        <f>IF($F1074="","",VLOOKUP($F1074,'Bảng tổng hợp'!$C$11:$M$20000,11,0))</f>
        <v/>
      </c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</row>
    <row r="1075" ht="15.75" customHeight="1">
      <c r="A1075" s="15"/>
      <c r="B1075" s="15"/>
      <c r="C1075" s="16"/>
      <c r="D1075" s="15"/>
      <c r="E1075" s="15"/>
      <c r="F1075" s="15"/>
      <c r="G1075" s="143" t="str">
        <f>IF($F1075="","",VLOOKUP($F1075,'Bảng tổng hợp'!$C$11:$Q$20000,2,0))</f>
        <v/>
      </c>
      <c r="H1075" s="144" t="str">
        <f>IF($F1075="","",VLOOKUP($F1075,'Bảng tổng hợp'!$C$11:$Q$20000,3,0))</f>
        <v/>
      </c>
      <c r="I1075" s="19"/>
      <c r="J1075" s="146">
        <f>IF(F1075="",0,VLOOKUP(F1075,'Bảng tổng hợp'!$P$11:$Q$397,2,0))</f>
        <v>0</v>
      </c>
      <c r="K1075" s="147">
        <f t="shared" si="2"/>
        <v>0</v>
      </c>
      <c r="L1075" s="148" t="str">
        <f>IF($F1075="","",VLOOKUP($F1075,'Bảng tổng hợp'!$C$11:$M$20000,10,0))</f>
        <v/>
      </c>
      <c r="M1075" s="149" t="str">
        <f>IF($F1075="","",VLOOKUP($F1075,'Bảng tổng hợp'!$C$11:$M$20000,11,0))</f>
        <v/>
      </c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</row>
    <row r="1076" ht="15.75" customHeight="1">
      <c r="A1076" s="15"/>
      <c r="B1076" s="15"/>
      <c r="C1076" s="16"/>
      <c r="D1076" s="15"/>
      <c r="E1076" s="15"/>
      <c r="F1076" s="15"/>
      <c r="G1076" s="143" t="str">
        <f>IF($F1076="","",VLOOKUP($F1076,'Bảng tổng hợp'!$C$11:$Q$20000,2,0))</f>
        <v/>
      </c>
      <c r="H1076" s="144" t="str">
        <f>IF($F1076="","",VLOOKUP($F1076,'Bảng tổng hợp'!$C$11:$Q$20000,3,0))</f>
        <v/>
      </c>
      <c r="I1076" s="19"/>
      <c r="J1076" s="146">
        <f>IF(F1076="",0,VLOOKUP(F1076,'Bảng tổng hợp'!$P$11:$Q$397,2,0))</f>
        <v>0</v>
      </c>
      <c r="K1076" s="147">
        <f t="shared" si="2"/>
        <v>0</v>
      </c>
      <c r="L1076" s="148" t="str">
        <f>IF($F1076="","",VLOOKUP($F1076,'Bảng tổng hợp'!$C$11:$M$20000,10,0))</f>
        <v/>
      </c>
      <c r="M1076" s="149" t="str">
        <f>IF($F1076="","",VLOOKUP($F1076,'Bảng tổng hợp'!$C$11:$M$20000,11,0))</f>
        <v/>
      </c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15"/>
    </row>
    <row r="1077" ht="15.75" customHeight="1">
      <c r="A1077" s="15"/>
      <c r="B1077" s="15"/>
      <c r="C1077" s="16"/>
      <c r="D1077" s="15"/>
      <c r="E1077" s="15"/>
      <c r="F1077" s="15"/>
      <c r="G1077" s="143" t="str">
        <f>IF($F1077="","",VLOOKUP($F1077,'Bảng tổng hợp'!$C$11:$Q$20000,2,0))</f>
        <v/>
      </c>
      <c r="H1077" s="144" t="str">
        <f>IF($F1077="","",VLOOKUP($F1077,'Bảng tổng hợp'!$C$11:$Q$20000,3,0))</f>
        <v/>
      </c>
      <c r="I1077" s="19"/>
      <c r="J1077" s="146">
        <f>IF(F1077="",0,VLOOKUP(F1077,'Bảng tổng hợp'!$P$11:$Q$397,2,0))</f>
        <v>0</v>
      </c>
      <c r="K1077" s="147">
        <f t="shared" si="2"/>
        <v>0</v>
      </c>
      <c r="L1077" s="148" t="str">
        <f>IF($F1077="","",VLOOKUP($F1077,'Bảng tổng hợp'!$C$11:$M$20000,10,0))</f>
        <v/>
      </c>
      <c r="M1077" s="149" t="str">
        <f>IF($F1077="","",VLOOKUP($F1077,'Bảng tổng hợp'!$C$11:$M$20000,11,0))</f>
        <v/>
      </c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</row>
    <row r="1078" ht="15.75" customHeight="1">
      <c r="A1078" s="15"/>
      <c r="B1078" s="15"/>
      <c r="C1078" s="16"/>
      <c r="D1078" s="15"/>
      <c r="E1078" s="15"/>
      <c r="F1078" s="15"/>
      <c r="G1078" s="143" t="str">
        <f>IF($F1078="","",VLOOKUP($F1078,'Bảng tổng hợp'!$C$11:$Q$20000,2,0))</f>
        <v/>
      </c>
      <c r="H1078" s="144" t="str">
        <f>IF($F1078="","",VLOOKUP($F1078,'Bảng tổng hợp'!$C$11:$Q$20000,3,0))</f>
        <v/>
      </c>
      <c r="I1078" s="19"/>
      <c r="J1078" s="146">
        <f>IF(F1078="",0,VLOOKUP(F1078,'Bảng tổng hợp'!$P$11:$Q$397,2,0))</f>
        <v>0</v>
      </c>
      <c r="K1078" s="147">
        <f t="shared" si="2"/>
        <v>0</v>
      </c>
      <c r="L1078" s="148" t="str">
        <f>IF($F1078="","",VLOOKUP($F1078,'Bảng tổng hợp'!$C$11:$M$20000,10,0))</f>
        <v/>
      </c>
      <c r="M1078" s="149" t="str">
        <f>IF($F1078="","",VLOOKUP($F1078,'Bảng tổng hợp'!$C$11:$M$20000,11,0))</f>
        <v/>
      </c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</row>
    <row r="1079" ht="15.75" customHeight="1">
      <c r="A1079" s="15"/>
      <c r="B1079" s="15"/>
      <c r="C1079" s="16"/>
      <c r="D1079" s="15"/>
      <c r="E1079" s="15"/>
      <c r="F1079" s="15"/>
      <c r="G1079" s="143" t="str">
        <f>IF($F1079="","",VLOOKUP($F1079,'Bảng tổng hợp'!$C$11:$Q$20000,2,0))</f>
        <v/>
      </c>
      <c r="H1079" s="144" t="str">
        <f>IF($F1079="","",VLOOKUP($F1079,'Bảng tổng hợp'!$C$11:$Q$20000,3,0))</f>
        <v/>
      </c>
      <c r="I1079" s="19"/>
      <c r="J1079" s="146">
        <f>IF(F1079="",0,VLOOKUP(F1079,'Bảng tổng hợp'!$P$11:$Q$397,2,0))</f>
        <v>0</v>
      </c>
      <c r="K1079" s="147">
        <f t="shared" si="2"/>
        <v>0</v>
      </c>
      <c r="L1079" s="148" t="str">
        <f>IF($F1079="","",VLOOKUP($F1079,'Bảng tổng hợp'!$C$11:$M$20000,10,0))</f>
        <v/>
      </c>
      <c r="M1079" s="149" t="str">
        <f>IF($F1079="","",VLOOKUP($F1079,'Bảng tổng hợp'!$C$11:$M$20000,11,0))</f>
        <v/>
      </c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</row>
    <row r="1080" ht="15.75" customHeight="1">
      <c r="A1080" s="15"/>
      <c r="B1080" s="15"/>
      <c r="C1080" s="16"/>
      <c r="D1080" s="15"/>
      <c r="E1080" s="15"/>
      <c r="F1080" s="15"/>
      <c r="G1080" s="143" t="str">
        <f>IF($F1080="","",VLOOKUP($F1080,'Bảng tổng hợp'!$C$11:$Q$20000,2,0))</f>
        <v/>
      </c>
      <c r="H1080" s="144" t="str">
        <f>IF($F1080="","",VLOOKUP($F1080,'Bảng tổng hợp'!$C$11:$Q$20000,3,0))</f>
        <v/>
      </c>
      <c r="I1080" s="19"/>
      <c r="J1080" s="146">
        <f>IF(F1080="",0,VLOOKUP(F1080,'Bảng tổng hợp'!$P$11:$Q$397,2,0))</f>
        <v>0</v>
      </c>
      <c r="K1080" s="147">
        <f t="shared" si="2"/>
        <v>0</v>
      </c>
      <c r="L1080" s="148" t="str">
        <f>IF($F1080="","",VLOOKUP($F1080,'Bảng tổng hợp'!$C$11:$M$20000,10,0))</f>
        <v/>
      </c>
      <c r="M1080" s="149" t="str">
        <f>IF($F1080="","",VLOOKUP($F1080,'Bảng tổng hợp'!$C$11:$M$20000,11,0))</f>
        <v/>
      </c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</row>
    <row r="1081" ht="15.75" customHeight="1">
      <c r="A1081" s="15"/>
      <c r="B1081" s="15"/>
      <c r="C1081" s="16"/>
      <c r="D1081" s="15"/>
      <c r="E1081" s="15"/>
      <c r="F1081" s="15"/>
      <c r="G1081" s="143" t="str">
        <f>IF($F1081="","",VLOOKUP($F1081,'Bảng tổng hợp'!$C$11:$Q$20000,2,0))</f>
        <v/>
      </c>
      <c r="H1081" s="144" t="str">
        <f>IF($F1081="","",VLOOKUP($F1081,'Bảng tổng hợp'!$C$11:$Q$20000,3,0))</f>
        <v/>
      </c>
      <c r="I1081" s="19"/>
      <c r="J1081" s="146">
        <f>IF(F1081="",0,VLOOKUP(F1081,'Bảng tổng hợp'!$P$11:$Q$397,2,0))</f>
        <v>0</v>
      </c>
      <c r="K1081" s="147">
        <f t="shared" si="2"/>
        <v>0</v>
      </c>
      <c r="L1081" s="148" t="str">
        <f>IF($F1081="","",VLOOKUP($F1081,'Bảng tổng hợp'!$C$11:$M$20000,10,0))</f>
        <v/>
      </c>
      <c r="M1081" s="149" t="str">
        <f>IF($F1081="","",VLOOKUP($F1081,'Bảng tổng hợp'!$C$11:$M$20000,11,0))</f>
        <v/>
      </c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</row>
    <row r="1082" ht="15.75" customHeight="1">
      <c r="A1082" s="15"/>
      <c r="B1082" s="15"/>
      <c r="C1082" s="16"/>
      <c r="D1082" s="15"/>
      <c r="E1082" s="15"/>
      <c r="F1082" s="15"/>
      <c r="G1082" s="143" t="str">
        <f>IF($F1082="","",VLOOKUP($F1082,'Bảng tổng hợp'!$C$11:$Q$20000,2,0))</f>
        <v/>
      </c>
      <c r="H1082" s="144" t="str">
        <f>IF($F1082="","",VLOOKUP($F1082,'Bảng tổng hợp'!$C$11:$Q$20000,3,0))</f>
        <v/>
      </c>
      <c r="I1082" s="19"/>
      <c r="J1082" s="146">
        <f>IF(F1082="",0,VLOOKUP(F1082,'Bảng tổng hợp'!$P$11:$Q$397,2,0))</f>
        <v>0</v>
      </c>
      <c r="K1082" s="147">
        <f t="shared" si="2"/>
        <v>0</v>
      </c>
      <c r="L1082" s="148" t="str">
        <f>IF($F1082="","",VLOOKUP($F1082,'Bảng tổng hợp'!$C$11:$M$20000,10,0))</f>
        <v/>
      </c>
      <c r="M1082" s="149" t="str">
        <f>IF($F1082="","",VLOOKUP($F1082,'Bảng tổng hợp'!$C$11:$M$20000,11,0))</f>
        <v/>
      </c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</row>
    <row r="1083" ht="15.75" customHeight="1">
      <c r="A1083" s="15"/>
      <c r="B1083" s="15"/>
      <c r="C1083" s="16"/>
      <c r="D1083" s="15"/>
      <c r="E1083" s="15"/>
      <c r="F1083" s="15"/>
      <c r="G1083" s="143" t="str">
        <f>IF($F1083="","",VLOOKUP($F1083,'Bảng tổng hợp'!$C$11:$Q$20000,2,0))</f>
        <v/>
      </c>
      <c r="H1083" s="144" t="str">
        <f>IF($F1083="","",VLOOKUP($F1083,'Bảng tổng hợp'!$C$11:$Q$20000,3,0))</f>
        <v/>
      </c>
      <c r="I1083" s="19"/>
      <c r="J1083" s="146">
        <f>IF(F1083="",0,VLOOKUP(F1083,'Bảng tổng hợp'!$P$11:$Q$397,2,0))</f>
        <v>0</v>
      </c>
      <c r="K1083" s="147">
        <f t="shared" si="2"/>
        <v>0</v>
      </c>
      <c r="L1083" s="148" t="str">
        <f>IF($F1083="","",VLOOKUP($F1083,'Bảng tổng hợp'!$C$11:$M$20000,10,0))</f>
        <v/>
      </c>
      <c r="M1083" s="149" t="str">
        <f>IF($F1083="","",VLOOKUP($F1083,'Bảng tổng hợp'!$C$11:$M$20000,11,0))</f>
        <v/>
      </c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</row>
    <row r="1084" ht="15.75" customHeight="1">
      <c r="A1084" s="15"/>
      <c r="B1084" s="15"/>
      <c r="C1084" s="16"/>
      <c r="D1084" s="15"/>
      <c r="E1084" s="15"/>
      <c r="F1084" s="15"/>
      <c r="G1084" s="143" t="str">
        <f>IF($F1084="","",VLOOKUP($F1084,'Bảng tổng hợp'!$C$11:$Q$20000,2,0))</f>
        <v/>
      </c>
      <c r="H1084" s="144" t="str">
        <f>IF($F1084="","",VLOOKUP($F1084,'Bảng tổng hợp'!$C$11:$Q$20000,3,0))</f>
        <v/>
      </c>
      <c r="I1084" s="19"/>
      <c r="J1084" s="146">
        <f>IF(F1084="",0,VLOOKUP(F1084,'Bảng tổng hợp'!$P$11:$Q$397,2,0))</f>
        <v>0</v>
      </c>
      <c r="K1084" s="147">
        <f t="shared" si="2"/>
        <v>0</v>
      </c>
      <c r="L1084" s="148" t="str">
        <f>IF($F1084="","",VLOOKUP($F1084,'Bảng tổng hợp'!$C$11:$M$20000,10,0))</f>
        <v/>
      </c>
      <c r="M1084" s="149" t="str">
        <f>IF($F1084="","",VLOOKUP($F1084,'Bảng tổng hợp'!$C$11:$M$20000,11,0))</f>
        <v/>
      </c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</row>
    <row r="1085" ht="15.75" customHeight="1">
      <c r="A1085" s="15"/>
      <c r="B1085" s="15"/>
      <c r="C1085" s="16"/>
      <c r="D1085" s="15"/>
      <c r="E1085" s="15"/>
      <c r="F1085" s="15"/>
      <c r="G1085" s="143" t="str">
        <f>IF($F1085="","",VLOOKUP($F1085,'Bảng tổng hợp'!$C$11:$Q$20000,2,0))</f>
        <v/>
      </c>
      <c r="H1085" s="144" t="str">
        <f>IF($F1085="","",VLOOKUP($F1085,'Bảng tổng hợp'!$C$11:$Q$20000,3,0))</f>
        <v/>
      </c>
      <c r="I1085" s="19"/>
      <c r="J1085" s="146">
        <f>IF(F1085="",0,VLOOKUP(F1085,'Bảng tổng hợp'!$P$11:$Q$397,2,0))</f>
        <v>0</v>
      </c>
      <c r="K1085" s="147">
        <f t="shared" si="2"/>
        <v>0</v>
      </c>
      <c r="L1085" s="148" t="str">
        <f>IF($F1085="","",VLOOKUP($F1085,'Bảng tổng hợp'!$C$11:$M$20000,10,0))</f>
        <v/>
      </c>
      <c r="M1085" s="149" t="str">
        <f>IF($F1085="","",VLOOKUP($F1085,'Bảng tổng hợp'!$C$11:$M$20000,11,0))</f>
        <v/>
      </c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</row>
    <row r="1086" ht="15.75" customHeight="1">
      <c r="A1086" s="15"/>
      <c r="B1086" s="15"/>
      <c r="C1086" s="16"/>
      <c r="D1086" s="15"/>
      <c r="E1086" s="15"/>
      <c r="F1086" s="15"/>
      <c r="G1086" s="143" t="str">
        <f>IF($F1086="","",VLOOKUP($F1086,'Bảng tổng hợp'!$C$11:$Q$20000,2,0))</f>
        <v/>
      </c>
      <c r="H1086" s="144" t="str">
        <f>IF($F1086="","",VLOOKUP($F1086,'Bảng tổng hợp'!$C$11:$Q$20000,3,0))</f>
        <v/>
      </c>
      <c r="I1086" s="19"/>
      <c r="J1086" s="146">
        <f>IF(F1086="",0,VLOOKUP(F1086,'Bảng tổng hợp'!$P$11:$Q$397,2,0))</f>
        <v>0</v>
      </c>
      <c r="K1086" s="147">
        <f t="shared" si="2"/>
        <v>0</v>
      </c>
      <c r="L1086" s="148" t="str">
        <f>IF($F1086="","",VLOOKUP($F1086,'Bảng tổng hợp'!$C$11:$M$20000,10,0))</f>
        <v/>
      </c>
      <c r="M1086" s="149" t="str">
        <f>IF($F1086="","",VLOOKUP($F1086,'Bảng tổng hợp'!$C$11:$M$20000,11,0))</f>
        <v/>
      </c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</row>
    <row r="1087" ht="15.75" customHeight="1">
      <c r="A1087" s="15"/>
      <c r="B1087" s="15"/>
      <c r="C1087" s="16"/>
      <c r="D1087" s="15"/>
      <c r="E1087" s="15"/>
      <c r="F1087" s="15"/>
      <c r="G1087" s="143" t="str">
        <f>IF($F1087="","",VLOOKUP($F1087,'Bảng tổng hợp'!$C$11:$Q$20000,2,0))</f>
        <v/>
      </c>
      <c r="H1087" s="144" t="str">
        <f>IF($F1087="","",VLOOKUP($F1087,'Bảng tổng hợp'!$C$11:$Q$20000,3,0))</f>
        <v/>
      </c>
      <c r="I1087" s="19"/>
      <c r="J1087" s="146">
        <f>IF(F1087="",0,VLOOKUP(F1087,'Bảng tổng hợp'!$P$11:$Q$397,2,0))</f>
        <v>0</v>
      </c>
      <c r="K1087" s="147">
        <f t="shared" si="2"/>
        <v>0</v>
      </c>
      <c r="L1087" s="148" t="str">
        <f>IF($F1087="","",VLOOKUP($F1087,'Bảng tổng hợp'!$C$11:$M$20000,10,0))</f>
        <v/>
      </c>
      <c r="M1087" s="149" t="str">
        <f>IF($F1087="","",VLOOKUP($F1087,'Bảng tổng hợp'!$C$11:$M$20000,11,0))</f>
        <v/>
      </c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</row>
    <row r="1088" ht="15.75" customHeight="1">
      <c r="A1088" s="15"/>
      <c r="B1088" s="15"/>
      <c r="C1088" s="16"/>
      <c r="D1088" s="15"/>
      <c r="E1088" s="15"/>
      <c r="F1088" s="15"/>
      <c r="G1088" s="143" t="str">
        <f>IF($F1088="","",VLOOKUP($F1088,'Bảng tổng hợp'!$C$11:$Q$20000,2,0))</f>
        <v/>
      </c>
      <c r="H1088" s="144" t="str">
        <f>IF($F1088="","",VLOOKUP($F1088,'Bảng tổng hợp'!$C$11:$Q$20000,3,0))</f>
        <v/>
      </c>
      <c r="I1088" s="19"/>
      <c r="J1088" s="146">
        <f>IF(F1088="",0,VLOOKUP(F1088,'Bảng tổng hợp'!$P$11:$Q$397,2,0))</f>
        <v>0</v>
      </c>
      <c r="K1088" s="147">
        <f t="shared" si="2"/>
        <v>0</v>
      </c>
      <c r="L1088" s="148" t="str">
        <f>IF($F1088="","",VLOOKUP($F1088,'Bảng tổng hợp'!$C$11:$M$20000,10,0))</f>
        <v/>
      </c>
      <c r="M1088" s="149" t="str">
        <f>IF($F1088="","",VLOOKUP($F1088,'Bảng tổng hợp'!$C$11:$M$20000,11,0))</f>
        <v/>
      </c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</row>
    <row r="1089" ht="15.75" customHeight="1">
      <c r="A1089" s="15"/>
      <c r="B1089" s="15"/>
      <c r="C1089" s="16"/>
      <c r="D1089" s="15"/>
      <c r="E1089" s="15"/>
      <c r="F1089" s="15"/>
      <c r="G1089" s="143" t="str">
        <f>IF($F1089="","",VLOOKUP($F1089,'Bảng tổng hợp'!$C$11:$Q$20000,2,0))</f>
        <v/>
      </c>
      <c r="H1089" s="144" t="str">
        <f>IF($F1089="","",VLOOKUP($F1089,'Bảng tổng hợp'!$C$11:$Q$20000,3,0))</f>
        <v/>
      </c>
      <c r="I1089" s="19"/>
      <c r="J1089" s="146">
        <f>IF(F1089="",0,VLOOKUP(F1089,'Bảng tổng hợp'!$P$11:$Q$397,2,0))</f>
        <v>0</v>
      </c>
      <c r="K1089" s="147">
        <f t="shared" si="2"/>
        <v>0</v>
      </c>
      <c r="L1089" s="148" t="str">
        <f>IF($F1089="","",VLOOKUP($F1089,'Bảng tổng hợp'!$C$11:$M$20000,10,0))</f>
        <v/>
      </c>
      <c r="M1089" s="149" t="str">
        <f>IF($F1089="","",VLOOKUP($F1089,'Bảng tổng hợp'!$C$11:$M$20000,11,0))</f>
        <v/>
      </c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</row>
    <row r="1090" ht="15.75" customHeight="1">
      <c r="A1090" s="15"/>
      <c r="B1090" s="15"/>
      <c r="C1090" s="16"/>
      <c r="D1090" s="15"/>
      <c r="E1090" s="15"/>
      <c r="F1090" s="15"/>
      <c r="G1090" s="143" t="str">
        <f>IF($F1090="","",VLOOKUP($F1090,'Bảng tổng hợp'!$C$11:$Q$20000,2,0))</f>
        <v/>
      </c>
      <c r="H1090" s="144" t="str">
        <f>IF($F1090="","",VLOOKUP($F1090,'Bảng tổng hợp'!$C$11:$Q$20000,3,0))</f>
        <v/>
      </c>
      <c r="I1090" s="19"/>
      <c r="J1090" s="146">
        <f>IF(F1090="",0,VLOOKUP(F1090,'Bảng tổng hợp'!$P$11:$Q$397,2,0))</f>
        <v>0</v>
      </c>
      <c r="K1090" s="147">
        <f t="shared" si="2"/>
        <v>0</v>
      </c>
      <c r="L1090" s="148" t="str">
        <f>IF($F1090="","",VLOOKUP($F1090,'Bảng tổng hợp'!$C$11:$M$20000,10,0))</f>
        <v/>
      </c>
      <c r="M1090" s="149" t="str">
        <f>IF($F1090="","",VLOOKUP($F1090,'Bảng tổng hợp'!$C$11:$M$20000,11,0))</f>
        <v/>
      </c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</row>
    <row r="1091" ht="15.75" customHeight="1">
      <c r="A1091" s="15"/>
      <c r="B1091" s="15"/>
      <c r="C1091" s="16"/>
      <c r="D1091" s="15"/>
      <c r="E1091" s="15"/>
      <c r="F1091" s="15"/>
      <c r="G1091" s="143" t="str">
        <f>IF($F1091="","",VLOOKUP($F1091,'Bảng tổng hợp'!$C$11:$Q$20000,2,0))</f>
        <v/>
      </c>
      <c r="H1091" s="144" t="str">
        <f>IF($F1091="","",VLOOKUP($F1091,'Bảng tổng hợp'!$C$11:$Q$20000,3,0))</f>
        <v/>
      </c>
      <c r="I1091" s="19"/>
      <c r="J1091" s="146">
        <f>IF(F1091="",0,VLOOKUP(F1091,'Bảng tổng hợp'!$P$11:$Q$397,2,0))</f>
        <v>0</v>
      </c>
      <c r="K1091" s="147">
        <f t="shared" si="2"/>
        <v>0</v>
      </c>
      <c r="L1091" s="148" t="str">
        <f>IF($F1091="","",VLOOKUP($F1091,'Bảng tổng hợp'!$C$11:$M$20000,10,0))</f>
        <v/>
      </c>
      <c r="M1091" s="149" t="str">
        <f>IF($F1091="","",VLOOKUP($F1091,'Bảng tổng hợp'!$C$11:$M$20000,11,0))</f>
        <v/>
      </c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</row>
    <row r="1092" ht="15.75" customHeight="1">
      <c r="A1092" s="15"/>
      <c r="B1092" s="15"/>
      <c r="C1092" s="16"/>
      <c r="D1092" s="15"/>
      <c r="E1092" s="15"/>
      <c r="F1092" s="15"/>
      <c r="G1092" s="143" t="str">
        <f>IF($F1092="","",VLOOKUP($F1092,'Bảng tổng hợp'!$C$11:$Q$20000,2,0))</f>
        <v/>
      </c>
      <c r="H1092" s="144" t="str">
        <f>IF($F1092="","",VLOOKUP($F1092,'Bảng tổng hợp'!$C$11:$Q$20000,3,0))</f>
        <v/>
      </c>
      <c r="I1092" s="19"/>
      <c r="J1092" s="146">
        <f>IF(F1092="",0,VLOOKUP(F1092,'Bảng tổng hợp'!$P$11:$Q$397,2,0))</f>
        <v>0</v>
      </c>
      <c r="K1092" s="147">
        <f t="shared" si="2"/>
        <v>0</v>
      </c>
      <c r="L1092" s="148" t="str">
        <f>IF($F1092="","",VLOOKUP($F1092,'Bảng tổng hợp'!$C$11:$M$20000,10,0))</f>
        <v/>
      </c>
      <c r="M1092" s="149" t="str">
        <f>IF($F1092="","",VLOOKUP($F1092,'Bảng tổng hợp'!$C$11:$M$20000,11,0))</f>
        <v/>
      </c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F1092" s="15"/>
      <c r="AG1092" s="15"/>
    </row>
    <row r="1093" ht="15.75" customHeight="1">
      <c r="A1093" s="15"/>
      <c r="B1093" s="15"/>
      <c r="C1093" s="16"/>
      <c r="D1093" s="15"/>
      <c r="E1093" s="15"/>
      <c r="F1093" s="15"/>
      <c r="G1093" s="143" t="str">
        <f>IF($F1093="","",VLOOKUP($F1093,'Bảng tổng hợp'!$C$11:$Q$20000,2,0))</f>
        <v/>
      </c>
      <c r="H1093" s="144" t="str">
        <f>IF($F1093="","",VLOOKUP($F1093,'Bảng tổng hợp'!$C$11:$Q$20000,3,0))</f>
        <v/>
      </c>
      <c r="I1093" s="19"/>
      <c r="J1093" s="146">
        <f>IF(F1093="",0,VLOOKUP(F1093,'Bảng tổng hợp'!$P$11:$Q$397,2,0))</f>
        <v>0</v>
      </c>
      <c r="K1093" s="147">
        <f t="shared" si="2"/>
        <v>0</v>
      </c>
      <c r="L1093" s="148" t="str">
        <f>IF($F1093="","",VLOOKUP($F1093,'Bảng tổng hợp'!$C$11:$M$20000,10,0))</f>
        <v/>
      </c>
      <c r="M1093" s="149" t="str">
        <f>IF($F1093="","",VLOOKUP($F1093,'Bảng tổng hợp'!$C$11:$M$20000,11,0))</f>
        <v/>
      </c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15"/>
    </row>
    <row r="1094" ht="15.75" customHeight="1">
      <c r="A1094" s="15"/>
      <c r="B1094" s="15"/>
      <c r="C1094" s="16"/>
      <c r="D1094" s="15"/>
      <c r="E1094" s="15"/>
      <c r="F1094" s="15"/>
      <c r="G1094" s="143" t="str">
        <f>IF($F1094="","",VLOOKUP($F1094,'Bảng tổng hợp'!$C$11:$Q$20000,2,0))</f>
        <v/>
      </c>
      <c r="H1094" s="144" t="str">
        <f>IF($F1094="","",VLOOKUP($F1094,'Bảng tổng hợp'!$C$11:$Q$20000,3,0))</f>
        <v/>
      </c>
      <c r="I1094" s="19"/>
      <c r="J1094" s="146">
        <f>IF(F1094="",0,VLOOKUP(F1094,'Bảng tổng hợp'!$P$11:$Q$397,2,0))</f>
        <v>0</v>
      </c>
      <c r="K1094" s="147">
        <f t="shared" si="2"/>
        <v>0</v>
      </c>
      <c r="L1094" s="148" t="str">
        <f>IF($F1094="","",VLOOKUP($F1094,'Bảng tổng hợp'!$C$11:$M$20000,10,0))</f>
        <v/>
      </c>
      <c r="M1094" s="149" t="str">
        <f>IF($F1094="","",VLOOKUP($F1094,'Bảng tổng hợp'!$C$11:$M$20000,11,0))</f>
        <v/>
      </c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</row>
    <row r="1095" ht="15.75" customHeight="1">
      <c r="A1095" s="15"/>
      <c r="B1095" s="15"/>
      <c r="C1095" s="16"/>
      <c r="D1095" s="15"/>
      <c r="E1095" s="15"/>
      <c r="F1095" s="15"/>
      <c r="G1095" s="143" t="str">
        <f>IF($F1095="","",VLOOKUP($F1095,'Bảng tổng hợp'!$C$11:$Q$20000,2,0))</f>
        <v/>
      </c>
      <c r="H1095" s="144" t="str">
        <f>IF($F1095="","",VLOOKUP($F1095,'Bảng tổng hợp'!$C$11:$Q$20000,3,0))</f>
        <v/>
      </c>
      <c r="I1095" s="19"/>
      <c r="J1095" s="146">
        <f>IF(F1095="",0,VLOOKUP(F1095,'Bảng tổng hợp'!$P$11:$Q$397,2,0))</f>
        <v>0</v>
      </c>
      <c r="K1095" s="147">
        <f t="shared" si="2"/>
        <v>0</v>
      </c>
      <c r="L1095" s="148" t="str">
        <f>IF($F1095="","",VLOOKUP($F1095,'Bảng tổng hợp'!$C$11:$M$20000,10,0))</f>
        <v/>
      </c>
      <c r="M1095" s="149" t="str">
        <f>IF($F1095="","",VLOOKUP($F1095,'Bảng tổng hợp'!$C$11:$M$20000,11,0))</f>
        <v/>
      </c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  <c r="AC1095" s="15"/>
      <c r="AD1095" s="15"/>
      <c r="AE1095" s="15"/>
      <c r="AF1095" s="15"/>
      <c r="AG1095" s="15"/>
    </row>
    <row r="1096" ht="15.75" customHeight="1">
      <c r="A1096" s="15"/>
      <c r="B1096" s="15"/>
      <c r="C1096" s="16"/>
      <c r="D1096" s="15"/>
      <c r="E1096" s="15"/>
      <c r="F1096" s="15"/>
      <c r="G1096" s="143" t="str">
        <f>IF($F1096="","",VLOOKUP($F1096,'Bảng tổng hợp'!$C$11:$Q$20000,2,0))</f>
        <v/>
      </c>
      <c r="H1096" s="144" t="str">
        <f>IF($F1096="","",VLOOKUP($F1096,'Bảng tổng hợp'!$C$11:$Q$20000,3,0))</f>
        <v/>
      </c>
      <c r="I1096" s="19"/>
      <c r="J1096" s="146">
        <f>IF(F1096="",0,VLOOKUP(F1096,'Bảng tổng hợp'!$P$11:$Q$397,2,0))</f>
        <v>0</v>
      </c>
      <c r="K1096" s="147">
        <f t="shared" si="2"/>
        <v>0</v>
      </c>
      <c r="L1096" s="148" t="str">
        <f>IF($F1096="","",VLOOKUP($F1096,'Bảng tổng hợp'!$C$11:$M$20000,10,0))</f>
        <v/>
      </c>
      <c r="M1096" s="149" t="str">
        <f>IF($F1096="","",VLOOKUP($F1096,'Bảng tổng hợp'!$C$11:$M$20000,11,0))</f>
        <v/>
      </c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F1096" s="15"/>
      <c r="AG1096" s="15"/>
    </row>
    <row r="1097" ht="15.75" customHeight="1">
      <c r="A1097" s="15"/>
      <c r="B1097" s="15"/>
      <c r="C1097" s="16"/>
      <c r="D1097" s="15"/>
      <c r="E1097" s="15"/>
      <c r="F1097" s="15"/>
      <c r="G1097" s="143" t="str">
        <f>IF($F1097="","",VLOOKUP($F1097,'Bảng tổng hợp'!$C$11:$Q$20000,2,0))</f>
        <v/>
      </c>
      <c r="H1097" s="144" t="str">
        <f>IF($F1097="","",VLOOKUP($F1097,'Bảng tổng hợp'!$C$11:$Q$20000,3,0))</f>
        <v/>
      </c>
      <c r="I1097" s="19"/>
      <c r="J1097" s="146">
        <f>IF(F1097="",0,VLOOKUP(F1097,'Bảng tổng hợp'!$P$11:$Q$397,2,0))</f>
        <v>0</v>
      </c>
      <c r="K1097" s="147">
        <f t="shared" si="2"/>
        <v>0</v>
      </c>
      <c r="L1097" s="148" t="str">
        <f>IF($F1097="","",VLOOKUP($F1097,'Bảng tổng hợp'!$C$11:$M$20000,10,0))</f>
        <v/>
      </c>
      <c r="M1097" s="149" t="str">
        <f>IF($F1097="","",VLOOKUP($F1097,'Bảng tổng hợp'!$C$11:$M$20000,11,0))</f>
        <v/>
      </c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</row>
    <row r="1098" ht="15.75" customHeight="1">
      <c r="A1098" s="15"/>
      <c r="B1098" s="15"/>
      <c r="C1098" s="16"/>
      <c r="D1098" s="15"/>
      <c r="E1098" s="15"/>
      <c r="F1098" s="15"/>
      <c r="G1098" s="143" t="str">
        <f>IF($F1098="","",VLOOKUP($F1098,'Bảng tổng hợp'!$C$11:$Q$20000,2,0))</f>
        <v/>
      </c>
      <c r="H1098" s="144" t="str">
        <f>IF($F1098="","",VLOOKUP($F1098,'Bảng tổng hợp'!$C$11:$Q$20000,3,0))</f>
        <v/>
      </c>
      <c r="I1098" s="19"/>
      <c r="J1098" s="146">
        <f>IF(F1098="",0,VLOOKUP(F1098,'Bảng tổng hợp'!$P$11:$Q$397,2,0))</f>
        <v>0</v>
      </c>
      <c r="K1098" s="147">
        <f t="shared" si="2"/>
        <v>0</v>
      </c>
      <c r="L1098" s="148" t="str">
        <f>IF($F1098="","",VLOOKUP($F1098,'Bảng tổng hợp'!$C$11:$M$20000,10,0))</f>
        <v/>
      </c>
      <c r="M1098" s="149" t="str">
        <f>IF($F1098="","",VLOOKUP($F1098,'Bảng tổng hợp'!$C$11:$M$20000,11,0))</f>
        <v/>
      </c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/>
    </row>
    <row r="1099" ht="15.75" customHeight="1">
      <c r="A1099" s="15"/>
      <c r="B1099" s="15"/>
      <c r="C1099" s="16"/>
      <c r="D1099" s="15"/>
      <c r="E1099" s="15"/>
      <c r="F1099" s="15"/>
      <c r="G1099" s="143" t="str">
        <f>IF($F1099="","",VLOOKUP($F1099,'Bảng tổng hợp'!$C$11:$Q$20000,2,0))</f>
        <v/>
      </c>
      <c r="H1099" s="144" t="str">
        <f>IF($F1099="","",VLOOKUP($F1099,'Bảng tổng hợp'!$C$11:$Q$20000,3,0))</f>
        <v/>
      </c>
      <c r="I1099" s="19"/>
      <c r="J1099" s="146">
        <f>IF(F1099="",0,VLOOKUP(F1099,'Bảng tổng hợp'!$P$11:$Q$397,2,0))</f>
        <v>0</v>
      </c>
      <c r="K1099" s="147">
        <f t="shared" si="2"/>
        <v>0</v>
      </c>
      <c r="L1099" s="148" t="str">
        <f>IF($F1099="","",VLOOKUP($F1099,'Bảng tổng hợp'!$C$11:$M$20000,10,0))</f>
        <v/>
      </c>
      <c r="M1099" s="149" t="str">
        <f>IF($F1099="","",VLOOKUP($F1099,'Bảng tổng hợp'!$C$11:$M$20000,11,0))</f>
        <v/>
      </c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F1099" s="15"/>
      <c r="AG1099" s="15"/>
    </row>
    <row r="1100" ht="15.75" customHeight="1">
      <c r="A1100" s="15"/>
      <c r="B1100" s="15"/>
      <c r="C1100" s="16"/>
      <c r="D1100" s="15"/>
      <c r="E1100" s="15"/>
      <c r="F1100" s="15"/>
      <c r="G1100" s="143" t="str">
        <f>IF($F1100="","",VLOOKUP($F1100,'Bảng tổng hợp'!$C$11:$Q$20000,2,0))</f>
        <v/>
      </c>
      <c r="H1100" s="144" t="str">
        <f>IF($F1100="","",VLOOKUP($F1100,'Bảng tổng hợp'!$C$11:$Q$20000,3,0))</f>
        <v/>
      </c>
      <c r="I1100" s="19"/>
      <c r="J1100" s="146">
        <f>IF(F1100="",0,VLOOKUP(F1100,'Bảng tổng hợp'!$P$11:$Q$397,2,0))</f>
        <v>0</v>
      </c>
      <c r="K1100" s="147">
        <f t="shared" si="2"/>
        <v>0</v>
      </c>
      <c r="L1100" s="148" t="str">
        <f>IF($F1100="","",VLOOKUP($F1100,'Bảng tổng hợp'!$C$11:$M$20000,10,0))</f>
        <v/>
      </c>
      <c r="M1100" s="149" t="str">
        <f>IF($F1100="","",VLOOKUP($F1100,'Bảng tổng hợp'!$C$11:$M$20000,11,0))</f>
        <v/>
      </c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  <c r="AC1100" s="15"/>
      <c r="AD1100" s="15"/>
      <c r="AE1100" s="15"/>
      <c r="AF1100" s="15"/>
      <c r="AG1100" s="15"/>
    </row>
    <row r="1101" ht="15.75" customHeight="1">
      <c r="A1101" s="15"/>
      <c r="B1101" s="15"/>
      <c r="C1101" s="16"/>
      <c r="D1101" s="15"/>
      <c r="E1101" s="15"/>
      <c r="F1101" s="15"/>
      <c r="G1101" s="143" t="str">
        <f>IF($F1101="","",VLOOKUP($F1101,'Bảng tổng hợp'!$C$11:$Q$20000,2,0))</f>
        <v/>
      </c>
      <c r="H1101" s="144" t="str">
        <f>IF($F1101="","",VLOOKUP($F1101,'Bảng tổng hợp'!$C$11:$Q$20000,3,0))</f>
        <v/>
      </c>
      <c r="I1101" s="19"/>
      <c r="J1101" s="146">
        <f>IF(F1101="",0,VLOOKUP(F1101,'Bảng tổng hợp'!$P$11:$Q$397,2,0))</f>
        <v>0</v>
      </c>
      <c r="K1101" s="147">
        <f t="shared" si="2"/>
        <v>0</v>
      </c>
      <c r="L1101" s="148" t="str">
        <f>IF($F1101="","",VLOOKUP($F1101,'Bảng tổng hợp'!$C$11:$M$20000,10,0))</f>
        <v/>
      </c>
      <c r="M1101" s="149" t="str">
        <f>IF($F1101="","",VLOOKUP($F1101,'Bảng tổng hợp'!$C$11:$M$20000,11,0))</f>
        <v/>
      </c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  <c r="AC1101" s="15"/>
      <c r="AD1101" s="15"/>
      <c r="AE1101" s="15"/>
      <c r="AF1101" s="15"/>
      <c r="AG1101" s="15"/>
    </row>
    <row r="1102" ht="15.75" customHeight="1">
      <c r="A1102" s="15"/>
      <c r="B1102" s="15"/>
      <c r="C1102" s="16"/>
      <c r="D1102" s="15"/>
      <c r="E1102" s="15"/>
      <c r="F1102" s="15"/>
      <c r="G1102" s="143" t="str">
        <f>IF($F1102="","",VLOOKUP($F1102,'Bảng tổng hợp'!$C$11:$Q$20000,2,0))</f>
        <v/>
      </c>
      <c r="H1102" s="144" t="str">
        <f>IF($F1102="","",VLOOKUP($F1102,'Bảng tổng hợp'!$C$11:$Q$20000,3,0))</f>
        <v/>
      </c>
      <c r="I1102" s="19"/>
      <c r="J1102" s="146">
        <f>IF(F1102="",0,VLOOKUP(F1102,'Bảng tổng hợp'!$P$11:$Q$397,2,0))</f>
        <v>0</v>
      </c>
      <c r="K1102" s="147">
        <f t="shared" si="2"/>
        <v>0</v>
      </c>
      <c r="L1102" s="148" t="str">
        <f>IF($F1102="","",VLOOKUP($F1102,'Bảng tổng hợp'!$C$11:$M$20000,10,0))</f>
        <v/>
      </c>
      <c r="M1102" s="149" t="str">
        <f>IF($F1102="","",VLOOKUP($F1102,'Bảng tổng hợp'!$C$11:$M$20000,11,0))</f>
        <v/>
      </c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</row>
    <row r="1103" ht="15.75" customHeight="1">
      <c r="A1103" s="15"/>
      <c r="B1103" s="15"/>
      <c r="C1103" s="16"/>
      <c r="D1103" s="15"/>
      <c r="E1103" s="15"/>
      <c r="F1103" s="15"/>
      <c r="G1103" s="143" t="str">
        <f>IF($F1103="","",VLOOKUP($F1103,'Bảng tổng hợp'!$C$11:$Q$20000,2,0))</f>
        <v/>
      </c>
      <c r="H1103" s="144" t="str">
        <f>IF($F1103="","",VLOOKUP($F1103,'Bảng tổng hợp'!$C$11:$Q$20000,3,0))</f>
        <v/>
      </c>
      <c r="I1103" s="19"/>
      <c r="J1103" s="146">
        <f>IF(F1103="",0,VLOOKUP(F1103,'Bảng tổng hợp'!$P$11:$Q$397,2,0))</f>
        <v>0</v>
      </c>
      <c r="K1103" s="147">
        <f t="shared" si="2"/>
        <v>0</v>
      </c>
      <c r="L1103" s="148" t="str">
        <f>IF($F1103="","",VLOOKUP($F1103,'Bảng tổng hợp'!$C$11:$M$20000,10,0))</f>
        <v/>
      </c>
      <c r="M1103" s="149" t="str">
        <f>IF($F1103="","",VLOOKUP($F1103,'Bảng tổng hợp'!$C$11:$M$20000,11,0))</f>
        <v/>
      </c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</row>
    <row r="1104" ht="15.75" customHeight="1">
      <c r="A1104" s="15"/>
      <c r="B1104" s="15"/>
      <c r="C1104" s="16"/>
      <c r="D1104" s="15"/>
      <c r="E1104" s="15"/>
      <c r="F1104" s="15"/>
      <c r="G1104" s="143" t="str">
        <f>IF($F1104="","",VLOOKUP($F1104,'Bảng tổng hợp'!$C$11:$Q$20000,2,0))</f>
        <v/>
      </c>
      <c r="H1104" s="144" t="str">
        <f>IF($F1104="","",VLOOKUP($F1104,'Bảng tổng hợp'!$C$11:$Q$20000,3,0))</f>
        <v/>
      </c>
      <c r="I1104" s="19"/>
      <c r="J1104" s="146">
        <f>IF(F1104="",0,VLOOKUP(F1104,'Bảng tổng hợp'!$P$11:$Q$397,2,0))</f>
        <v>0</v>
      </c>
      <c r="K1104" s="147">
        <f t="shared" si="2"/>
        <v>0</v>
      </c>
      <c r="L1104" s="148" t="str">
        <f>IF($F1104="","",VLOOKUP($F1104,'Bảng tổng hợp'!$C$11:$M$20000,10,0))</f>
        <v/>
      </c>
      <c r="M1104" s="149" t="str">
        <f>IF($F1104="","",VLOOKUP($F1104,'Bảng tổng hợp'!$C$11:$M$20000,11,0))</f>
        <v/>
      </c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F1104" s="15"/>
      <c r="AG1104" s="15"/>
    </row>
    <row r="1105" ht="15.75" customHeight="1">
      <c r="A1105" s="15"/>
      <c r="B1105" s="15"/>
      <c r="C1105" s="16"/>
      <c r="D1105" s="15"/>
      <c r="E1105" s="15"/>
      <c r="F1105" s="15"/>
      <c r="G1105" s="143" t="str">
        <f>IF($F1105="","",VLOOKUP($F1105,'Bảng tổng hợp'!$C$11:$Q$20000,2,0))</f>
        <v/>
      </c>
      <c r="H1105" s="144" t="str">
        <f>IF($F1105="","",VLOOKUP($F1105,'Bảng tổng hợp'!$C$11:$Q$20000,3,0))</f>
        <v/>
      </c>
      <c r="I1105" s="19"/>
      <c r="J1105" s="146">
        <f>IF(F1105="",0,VLOOKUP(F1105,'Bảng tổng hợp'!$P$11:$Q$397,2,0))</f>
        <v>0</v>
      </c>
      <c r="K1105" s="147">
        <f t="shared" si="2"/>
        <v>0</v>
      </c>
      <c r="L1105" s="148" t="str">
        <f>IF($F1105="","",VLOOKUP($F1105,'Bảng tổng hợp'!$C$11:$M$20000,10,0))</f>
        <v/>
      </c>
      <c r="M1105" s="149" t="str">
        <f>IF($F1105="","",VLOOKUP($F1105,'Bảng tổng hợp'!$C$11:$M$20000,11,0))</f>
        <v/>
      </c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/>
    </row>
    <row r="1106" ht="15.75" customHeight="1">
      <c r="A1106" s="15"/>
      <c r="B1106" s="15"/>
      <c r="C1106" s="16"/>
      <c r="D1106" s="15"/>
      <c r="E1106" s="15"/>
      <c r="F1106" s="15"/>
      <c r="G1106" s="143" t="str">
        <f>IF($F1106="","",VLOOKUP($F1106,'Bảng tổng hợp'!$C$11:$Q$20000,2,0))</f>
        <v/>
      </c>
      <c r="H1106" s="144" t="str">
        <f>IF($F1106="","",VLOOKUP($F1106,'Bảng tổng hợp'!$C$11:$Q$20000,3,0))</f>
        <v/>
      </c>
      <c r="I1106" s="19"/>
      <c r="J1106" s="146">
        <f>IF(F1106="",0,VLOOKUP(F1106,'Bảng tổng hợp'!$P$11:$Q$397,2,0))</f>
        <v>0</v>
      </c>
      <c r="K1106" s="147">
        <f t="shared" si="2"/>
        <v>0</v>
      </c>
      <c r="L1106" s="148" t="str">
        <f>IF($F1106="","",VLOOKUP($F1106,'Bảng tổng hợp'!$C$11:$M$20000,10,0))</f>
        <v/>
      </c>
      <c r="M1106" s="149" t="str">
        <f>IF($F1106="","",VLOOKUP($F1106,'Bảng tổng hợp'!$C$11:$M$20000,11,0))</f>
        <v/>
      </c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  <c r="AG1106" s="15"/>
    </row>
    <row r="1107" ht="15.75" customHeight="1">
      <c r="A1107" s="15"/>
      <c r="B1107" s="15"/>
      <c r="C1107" s="16"/>
      <c r="D1107" s="15"/>
      <c r="E1107" s="15"/>
      <c r="F1107" s="15"/>
      <c r="G1107" s="143" t="str">
        <f>IF($F1107="","",VLOOKUP($F1107,'Bảng tổng hợp'!$C$11:$Q$20000,2,0))</f>
        <v/>
      </c>
      <c r="H1107" s="144" t="str">
        <f>IF($F1107="","",VLOOKUP($F1107,'Bảng tổng hợp'!$C$11:$Q$20000,3,0))</f>
        <v/>
      </c>
      <c r="I1107" s="19"/>
      <c r="J1107" s="146">
        <f>IF(F1107="",0,VLOOKUP(F1107,'Bảng tổng hợp'!$P$11:$Q$397,2,0))</f>
        <v>0</v>
      </c>
      <c r="K1107" s="147">
        <f t="shared" si="2"/>
        <v>0</v>
      </c>
      <c r="L1107" s="148" t="str">
        <f>IF($F1107="","",VLOOKUP($F1107,'Bảng tổng hợp'!$C$11:$M$20000,10,0))</f>
        <v/>
      </c>
      <c r="M1107" s="149" t="str">
        <f>IF($F1107="","",VLOOKUP($F1107,'Bảng tổng hợp'!$C$11:$M$20000,11,0))</f>
        <v/>
      </c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F1107" s="15"/>
      <c r="AG1107" s="15"/>
    </row>
    <row r="1108" ht="15.75" customHeight="1">
      <c r="A1108" s="15"/>
      <c r="B1108" s="15"/>
      <c r="C1108" s="16"/>
      <c r="D1108" s="15"/>
      <c r="E1108" s="15"/>
      <c r="F1108" s="15"/>
      <c r="G1108" s="143" t="str">
        <f>IF($F1108="","",VLOOKUP($F1108,'Bảng tổng hợp'!$C$11:$Q$20000,2,0))</f>
        <v/>
      </c>
      <c r="H1108" s="144" t="str">
        <f>IF($F1108="","",VLOOKUP($F1108,'Bảng tổng hợp'!$C$11:$Q$20000,3,0))</f>
        <v/>
      </c>
      <c r="I1108" s="19"/>
      <c r="J1108" s="146">
        <f>IF(F1108="",0,VLOOKUP(F1108,'Bảng tổng hợp'!$P$11:$Q$397,2,0))</f>
        <v>0</v>
      </c>
      <c r="K1108" s="147">
        <f t="shared" si="2"/>
        <v>0</v>
      </c>
      <c r="L1108" s="148" t="str">
        <f>IF($F1108="","",VLOOKUP($F1108,'Bảng tổng hợp'!$C$11:$M$20000,10,0))</f>
        <v/>
      </c>
      <c r="M1108" s="149" t="str">
        <f>IF($F1108="","",VLOOKUP($F1108,'Bảng tổng hợp'!$C$11:$M$20000,11,0))</f>
        <v/>
      </c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F1108" s="15"/>
      <c r="AG1108" s="15"/>
    </row>
    <row r="1109" ht="15.75" customHeight="1">
      <c r="A1109" s="15"/>
      <c r="B1109" s="15"/>
      <c r="C1109" s="16"/>
      <c r="D1109" s="15"/>
      <c r="E1109" s="15"/>
      <c r="F1109" s="15"/>
      <c r="G1109" s="143" t="str">
        <f>IF($F1109="","",VLOOKUP($F1109,'Bảng tổng hợp'!$C$11:$Q$20000,2,0))</f>
        <v/>
      </c>
      <c r="H1109" s="144" t="str">
        <f>IF($F1109="","",VLOOKUP($F1109,'Bảng tổng hợp'!$C$11:$Q$20000,3,0))</f>
        <v/>
      </c>
      <c r="I1109" s="19"/>
      <c r="J1109" s="146">
        <f>IF(F1109="",0,VLOOKUP(F1109,'Bảng tổng hợp'!$P$11:$Q$397,2,0))</f>
        <v>0</v>
      </c>
      <c r="K1109" s="147">
        <f t="shared" si="2"/>
        <v>0</v>
      </c>
      <c r="L1109" s="148" t="str">
        <f>IF($F1109="","",VLOOKUP($F1109,'Bảng tổng hợp'!$C$11:$M$20000,10,0))</f>
        <v/>
      </c>
      <c r="M1109" s="149" t="str">
        <f>IF($F1109="","",VLOOKUP($F1109,'Bảng tổng hợp'!$C$11:$M$20000,11,0))</f>
        <v/>
      </c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/>
    </row>
    <row r="1110" ht="15.75" customHeight="1">
      <c r="A1110" s="15"/>
      <c r="B1110" s="15"/>
      <c r="C1110" s="16"/>
      <c r="D1110" s="15"/>
      <c r="E1110" s="15"/>
      <c r="F1110" s="15"/>
      <c r="G1110" s="143" t="str">
        <f>IF($F1110="","",VLOOKUP($F1110,'Bảng tổng hợp'!$C$11:$Q$20000,2,0))</f>
        <v/>
      </c>
      <c r="H1110" s="144" t="str">
        <f>IF($F1110="","",VLOOKUP($F1110,'Bảng tổng hợp'!$C$11:$Q$20000,3,0))</f>
        <v/>
      </c>
      <c r="I1110" s="19"/>
      <c r="J1110" s="146">
        <f>IF(F1110="",0,VLOOKUP(F1110,'Bảng tổng hợp'!$P$11:$Q$397,2,0))</f>
        <v>0</v>
      </c>
      <c r="K1110" s="147">
        <f t="shared" si="2"/>
        <v>0</v>
      </c>
      <c r="L1110" s="148" t="str">
        <f>IF($F1110="","",VLOOKUP($F1110,'Bảng tổng hợp'!$C$11:$M$20000,10,0))</f>
        <v/>
      </c>
      <c r="M1110" s="149" t="str">
        <f>IF($F1110="","",VLOOKUP($F1110,'Bảng tổng hợp'!$C$11:$M$20000,11,0))</f>
        <v/>
      </c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/>
    </row>
    <row r="1111" ht="15.75" customHeight="1">
      <c r="A1111" s="15"/>
      <c r="B1111" s="15"/>
      <c r="C1111" s="16"/>
      <c r="D1111" s="15"/>
      <c r="E1111" s="15"/>
      <c r="F1111" s="15"/>
      <c r="G1111" s="143" t="str">
        <f>IF($F1111="","",VLOOKUP($F1111,'Bảng tổng hợp'!$C$11:$Q$20000,2,0))</f>
        <v/>
      </c>
      <c r="H1111" s="144" t="str">
        <f>IF($F1111="","",VLOOKUP($F1111,'Bảng tổng hợp'!$C$11:$Q$20000,3,0))</f>
        <v/>
      </c>
      <c r="I1111" s="19"/>
      <c r="J1111" s="146">
        <f>IF(F1111="",0,VLOOKUP(F1111,'Bảng tổng hợp'!$P$11:$Q$397,2,0))</f>
        <v>0</v>
      </c>
      <c r="K1111" s="147">
        <f t="shared" si="2"/>
        <v>0</v>
      </c>
      <c r="L1111" s="148" t="str">
        <f>IF($F1111="","",VLOOKUP($F1111,'Bảng tổng hợp'!$C$11:$M$20000,10,0))</f>
        <v/>
      </c>
      <c r="M1111" s="149" t="str">
        <f>IF($F1111="","",VLOOKUP($F1111,'Bảng tổng hợp'!$C$11:$M$20000,11,0))</f>
        <v/>
      </c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F1111" s="15"/>
      <c r="AG1111" s="15"/>
    </row>
    <row r="1112" ht="15.75" customHeight="1">
      <c r="A1112" s="15"/>
      <c r="B1112" s="15"/>
      <c r="C1112" s="16"/>
      <c r="D1112" s="15"/>
      <c r="E1112" s="15"/>
      <c r="F1112" s="15"/>
      <c r="G1112" s="143" t="str">
        <f>IF($F1112="","",VLOOKUP($F1112,'Bảng tổng hợp'!$C$11:$Q$20000,2,0))</f>
        <v/>
      </c>
      <c r="H1112" s="144" t="str">
        <f>IF($F1112="","",VLOOKUP($F1112,'Bảng tổng hợp'!$C$11:$Q$20000,3,0))</f>
        <v/>
      </c>
      <c r="I1112" s="19"/>
      <c r="J1112" s="146">
        <f>IF(F1112="",0,VLOOKUP(F1112,'Bảng tổng hợp'!$P$11:$Q$397,2,0))</f>
        <v>0</v>
      </c>
      <c r="K1112" s="147">
        <f t="shared" si="2"/>
        <v>0</v>
      </c>
      <c r="L1112" s="148" t="str">
        <f>IF($F1112="","",VLOOKUP($F1112,'Bảng tổng hợp'!$C$11:$M$20000,10,0))</f>
        <v/>
      </c>
      <c r="M1112" s="149" t="str">
        <f>IF($F1112="","",VLOOKUP($F1112,'Bảng tổng hợp'!$C$11:$M$20000,11,0))</f>
        <v/>
      </c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F1112" s="15"/>
      <c r="AG1112" s="15"/>
    </row>
    <row r="1113" ht="15.75" customHeight="1">
      <c r="A1113" s="15"/>
      <c r="B1113" s="15"/>
      <c r="C1113" s="16"/>
      <c r="D1113" s="15"/>
      <c r="E1113" s="15"/>
      <c r="F1113" s="15"/>
      <c r="G1113" s="143" t="str">
        <f>IF($F1113="","",VLOOKUP($F1113,'Bảng tổng hợp'!$C$11:$Q$20000,2,0))</f>
        <v/>
      </c>
      <c r="H1113" s="144" t="str">
        <f>IF($F1113="","",VLOOKUP($F1113,'Bảng tổng hợp'!$C$11:$Q$20000,3,0))</f>
        <v/>
      </c>
      <c r="I1113" s="19"/>
      <c r="J1113" s="146">
        <f>IF(F1113="",0,VLOOKUP(F1113,'Bảng tổng hợp'!$P$11:$Q$397,2,0))</f>
        <v>0</v>
      </c>
      <c r="K1113" s="147">
        <f t="shared" si="2"/>
        <v>0</v>
      </c>
      <c r="L1113" s="148" t="str">
        <f>IF($F1113="","",VLOOKUP($F1113,'Bảng tổng hợp'!$C$11:$M$20000,10,0))</f>
        <v/>
      </c>
      <c r="M1113" s="149" t="str">
        <f>IF($F1113="","",VLOOKUP($F1113,'Bảng tổng hợp'!$C$11:$M$20000,11,0))</f>
        <v/>
      </c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F1113" s="15"/>
      <c r="AG1113" s="15"/>
    </row>
    <row r="1114" ht="15.75" customHeight="1">
      <c r="A1114" s="15"/>
      <c r="B1114" s="15"/>
      <c r="C1114" s="16"/>
      <c r="D1114" s="15"/>
      <c r="E1114" s="15"/>
      <c r="F1114" s="15"/>
      <c r="G1114" s="143" t="str">
        <f>IF($F1114="","",VLOOKUP($F1114,'Bảng tổng hợp'!$C$11:$Q$20000,2,0))</f>
        <v/>
      </c>
      <c r="H1114" s="144" t="str">
        <f>IF($F1114="","",VLOOKUP($F1114,'Bảng tổng hợp'!$C$11:$Q$20000,3,0))</f>
        <v/>
      </c>
      <c r="I1114" s="19"/>
      <c r="J1114" s="146">
        <f>IF(F1114="",0,VLOOKUP(F1114,'Bảng tổng hợp'!$P$11:$Q$397,2,0))</f>
        <v>0</v>
      </c>
      <c r="K1114" s="147">
        <f t="shared" si="2"/>
        <v>0</v>
      </c>
      <c r="L1114" s="148" t="str">
        <f>IF($F1114="","",VLOOKUP($F1114,'Bảng tổng hợp'!$C$11:$M$20000,10,0))</f>
        <v/>
      </c>
      <c r="M1114" s="149" t="str">
        <f>IF($F1114="","",VLOOKUP($F1114,'Bảng tổng hợp'!$C$11:$M$20000,11,0))</f>
        <v/>
      </c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/>
    </row>
    <row r="1115" ht="15.75" customHeight="1">
      <c r="A1115" s="15"/>
      <c r="B1115" s="15"/>
      <c r="C1115" s="16"/>
      <c r="D1115" s="15"/>
      <c r="E1115" s="15"/>
      <c r="F1115" s="15"/>
      <c r="G1115" s="143" t="str">
        <f>IF($F1115="","",VLOOKUP($F1115,'Bảng tổng hợp'!$C$11:$Q$20000,2,0))</f>
        <v/>
      </c>
      <c r="H1115" s="144" t="str">
        <f>IF($F1115="","",VLOOKUP($F1115,'Bảng tổng hợp'!$C$11:$Q$20000,3,0))</f>
        <v/>
      </c>
      <c r="I1115" s="19"/>
      <c r="J1115" s="146">
        <f>IF(F1115="",0,VLOOKUP(F1115,'Bảng tổng hợp'!$P$11:$Q$397,2,0))</f>
        <v>0</v>
      </c>
      <c r="K1115" s="147">
        <f t="shared" si="2"/>
        <v>0</v>
      </c>
      <c r="L1115" s="148" t="str">
        <f>IF($F1115="","",VLOOKUP($F1115,'Bảng tổng hợp'!$C$11:$M$20000,10,0))</f>
        <v/>
      </c>
      <c r="M1115" s="149" t="str">
        <f>IF($F1115="","",VLOOKUP($F1115,'Bảng tổng hợp'!$C$11:$M$20000,11,0))</f>
        <v/>
      </c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F1115" s="15"/>
      <c r="AG1115" s="15"/>
    </row>
    <row r="1116" ht="15.75" customHeight="1">
      <c r="A1116" s="15"/>
      <c r="B1116" s="15"/>
      <c r="C1116" s="16"/>
      <c r="D1116" s="15"/>
      <c r="E1116" s="15"/>
      <c r="F1116" s="15"/>
      <c r="G1116" s="143" t="str">
        <f>IF($F1116="","",VLOOKUP($F1116,'Bảng tổng hợp'!$C$11:$Q$20000,2,0))</f>
        <v/>
      </c>
      <c r="H1116" s="144" t="str">
        <f>IF($F1116="","",VLOOKUP($F1116,'Bảng tổng hợp'!$C$11:$Q$20000,3,0))</f>
        <v/>
      </c>
      <c r="I1116" s="19"/>
      <c r="J1116" s="146">
        <f>IF(F1116="",0,VLOOKUP(F1116,'Bảng tổng hợp'!$P$11:$Q$397,2,0))</f>
        <v>0</v>
      </c>
      <c r="K1116" s="147">
        <f t="shared" si="2"/>
        <v>0</v>
      </c>
      <c r="L1116" s="148" t="str">
        <f>IF($F1116="","",VLOOKUP($F1116,'Bảng tổng hợp'!$C$11:$M$20000,10,0))</f>
        <v/>
      </c>
      <c r="M1116" s="149" t="str">
        <f>IF($F1116="","",VLOOKUP($F1116,'Bảng tổng hợp'!$C$11:$M$20000,11,0))</f>
        <v/>
      </c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F1116" s="15"/>
      <c r="AG1116" s="15"/>
    </row>
    <row r="1117" ht="15.75" customHeight="1">
      <c r="A1117" s="15"/>
      <c r="B1117" s="15"/>
      <c r="C1117" s="16"/>
      <c r="D1117" s="15"/>
      <c r="E1117" s="15"/>
      <c r="F1117" s="15"/>
      <c r="G1117" s="143" t="str">
        <f>IF($F1117="","",VLOOKUP($F1117,'Bảng tổng hợp'!$C$11:$Q$20000,2,0))</f>
        <v/>
      </c>
      <c r="H1117" s="144" t="str">
        <f>IF($F1117="","",VLOOKUP($F1117,'Bảng tổng hợp'!$C$11:$Q$20000,3,0))</f>
        <v/>
      </c>
      <c r="I1117" s="19"/>
      <c r="J1117" s="146">
        <f>IF(F1117="",0,VLOOKUP(F1117,'Bảng tổng hợp'!$P$11:$Q$397,2,0))</f>
        <v>0</v>
      </c>
      <c r="K1117" s="147">
        <f t="shared" si="2"/>
        <v>0</v>
      </c>
      <c r="L1117" s="148" t="str">
        <f>IF($F1117="","",VLOOKUP($F1117,'Bảng tổng hợp'!$C$11:$M$20000,10,0))</f>
        <v/>
      </c>
      <c r="M1117" s="149" t="str">
        <f>IF($F1117="","",VLOOKUP($F1117,'Bảng tổng hợp'!$C$11:$M$20000,11,0))</f>
        <v/>
      </c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  <c r="AC1117" s="15"/>
      <c r="AD1117" s="15"/>
      <c r="AE1117" s="15"/>
      <c r="AF1117" s="15"/>
      <c r="AG1117" s="15"/>
    </row>
    <row r="1118" ht="15.75" customHeight="1">
      <c r="A1118" s="15"/>
      <c r="B1118" s="15"/>
      <c r="C1118" s="16"/>
      <c r="D1118" s="15"/>
      <c r="E1118" s="15"/>
      <c r="F1118" s="15"/>
      <c r="G1118" s="143" t="str">
        <f>IF($F1118="","",VLOOKUP($F1118,'Bảng tổng hợp'!$C$11:$Q$20000,2,0))</f>
        <v/>
      </c>
      <c r="H1118" s="144" t="str">
        <f>IF($F1118="","",VLOOKUP($F1118,'Bảng tổng hợp'!$C$11:$Q$20000,3,0))</f>
        <v/>
      </c>
      <c r="I1118" s="19"/>
      <c r="J1118" s="146">
        <f>IF(F1118="",0,VLOOKUP(F1118,'Bảng tổng hợp'!$P$11:$Q$397,2,0))</f>
        <v>0</v>
      </c>
      <c r="K1118" s="147">
        <f t="shared" si="2"/>
        <v>0</v>
      </c>
      <c r="L1118" s="148" t="str">
        <f>IF($F1118="","",VLOOKUP($F1118,'Bảng tổng hợp'!$C$11:$M$20000,10,0))</f>
        <v/>
      </c>
      <c r="M1118" s="149" t="str">
        <f>IF($F1118="","",VLOOKUP($F1118,'Bảng tổng hợp'!$C$11:$M$20000,11,0))</f>
        <v/>
      </c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F1118" s="15"/>
      <c r="AG1118" s="15"/>
    </row>
    <row r="1119" ht="15.75" customHeight="1">
      <c r="A1119" s="15"/>
      <c r="B1119" s="15"/>
      <c r="C1119" s="16"/>
      <c r="D1119" s="15"/>
      <c r="E1119" s="15"/>
      <c r="F1119" s="15"/>
      <c r="G1119" s="143" t="str">
        <f>IF($F1119="","",VLOOKUP($F1119,'Bảng tổng hợp'!$C$11:$Q$20000,2,0))</f>
        <v/>
      </c>
      <c r="H1119" s="144" t="str">
        <f>IF($F1119="","",VLOOKUP($F1119,'Bảng tổng hợp'!$C$11:$Q$20000,3,0))</f>
        <v/>
      </c>
      <c r="I1119" s="19"/>
      <c r="J1119" s="146">
        <f>IF(F1119="",0,VLOOKUP(F1119,'Bảng tổng hợp'!$P$11:$Q$397,2,0))</f>
        <v>0</v>
      </c>
      <c r="K1119" s="147">
        <f t="shared" si="2"/>
        <v>0</v>
      </c>
      <c r="L1119" s="148" t="str">
        <f>IF($F1119="","",VLOOKUP($F1119,'Bảng tổng hợp'!$C$11:$M$20000,10,0))</f>
        <v/>
      </c>
      <c r="M1119" s="149" t="str">
        <f>IF($F1119="","",VLOOKUP($F1119,'Bảng tổng hợp'!$C$11:$M$20000,11,0))</f>
        <v/>
      </c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F1119" s="15"/>
      <c r="AG1119" s="15"/>
    </row>
    <row r="1120" ht="15.75" customHeight="1">
      <c r="A1120" s="15"/>
      <c r="B1120" s="15"/>
      <c r="C1120" s="16"/>
      <c r="D1120" s="15"/>
      <c r="E1120" s="15"/>
      <c r="F1120" s="15"/>
      <c r="G1120" s="143" t="str">
        <f>IF($F1120="","",VLOOKUP($F1120,'Bảng tổng hợp'!$C$11:$Q$20000,2,0))</f>
        <v/>
      </c>
      <c r="H1120" s="144" t="str">
        <f>IF($F1120="","",VLOOKUP($F1120,'Bảng tổng hợp'!$C$11:$Q$20000,3,0))</f>
        <v/>
      </c>
      <c r="I1120" s="19"/>
      <c r="J1120" s="146">
        <f>IF(F1120="",0,VLOOKUP(F1120,'Bảng tổng hợp'!$P$11:$Q$397,2,0))</f>
        <v>0</v>
      </c>
      <c r="K1120" s="147">
        <f t="shared" si="2"/>
        <v>0</v>
      </c>
      <c r="L1120" s="148" t="str">
        <f>IF($F1120="","",VLOOKUP($F1120,'Bảng tổng hợp'!$C$11:$M$20000,10,0))</f>
        <v/>
      </c>
      <c r="M1120" s="149" t="str">
        <f>IF($F1120="","",VLOOKUP($F1120,'Bảng tổng hợp'!$C$11:$M$20000,11,0))</f>
        <v/>
      </c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  <c r="AC1120" s="15"/>
      <c r="AD1120" s="15"/>
      <c r="AE1120" s="15"/>
      <c r="AF1120" s="15"/>
      <c r="AG1120" s="15"/>
    </row>
    <row r="1121" ht="15.75" customHeight="1">
      <c r="A1121" s="15"/>
      <c r="B1121" s="15"/>
      <c r="C1121" s="16"/>
      <c r="D1121" s="15"/>
      <c r="E1121" s="15"/>
      <c r="F1121" s="15"/>
      <c r="G1121" s="143" t="str">
        <f>IF($F1121="","",VLOOKUP($F1121,'Bảng tổng hợp'!$C$11:$Q$20000,2,0))</f>
        <v/>
      </c>
      <c r="H1121" s="144" t="str">
        <f>IF($F1121="","",VLOOKUP($F1121,'Bảng tổng hợp'!$C$11:$Q$20000,3,0))</f>
        <v/>
      </c>
      <c r="I1121" s="19"/>
      <c r="J1121" s="146">
        <f>IF(F1121="",0,VLOOKUP(F1121,'Bảng tổng hợp'!$P$11:$Q$397,2,0))</f>
        <v>0</v>
      </c>
      <c r="K1121" s="147">
        <f t="shared" si="2"/>
        <v>0</v>
      </c>
      <c r="L1121" s="148" t="str">
        <f>IF($F1121="","",VLOOKUP($F1121,'Bảng tổng hợp'!$C$11:$M$20000,10,0))</f>
        <v/>
      </c>
      <c r="M1121" s="149" t="str">
        <f>IF($F1121="","",VLOOKUP($F1121,'Bảng tổng hợp'!$C$11:$M$20000,11,0))</f>
        <v/>
      </c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F1121" s="15"/>
      <c r="AG1121" s="15"/>
    </row>
    <row r="1122" ht="15.75" customHeight="1">
      <c r="A1122" s="15"/>
      <c r="B1122" s="15"/>
      <c r="C1122" s="16"/>
      <c r="D1122" s="15"/>
      <c r="E1122" s="15"/>
      <c r="F1122" s="15"/>
      <c r="G1122" s="143" t="str">
        <f>IF($F1122="","",VLOOKUP($F1122,'Bảng tổng hợp'!$C$11:$Q$20000,2,0))</f>
        <v/>
      </c>
      <c r="H1122" s="144" t="str">
        <f>IF($F1122="","",VLOOKUP($F1122,'Bảng tổng hợp'!$C$11:$Q$20000,3,0))</f>
        <v/>
      </c>
      <c r="I1122" s="19"/>
      <c r="J1122" s="146">
        <f>IF(F1122="",0,VLOOKUP(F1122,'Bảng tổng hợp'!$P$11:$Q$397,2,0))</f>
        <v>0</v>
      </c>
      <c r="K1122" s="147">
        <f t="shared" si="2"/>
        <v>0</v>
      </c>
      <c r="L1122" s="148" t="str">
        <f>IF($F1122="","",VLOOKUP($F1122,'Bảng tổng hợp'!$C$11:$M$20000,10,0))</f>
        <v/>
      </c>
      <c r="M1122" s="149" t="str">
        <f>IF($F1122="","",VLOOKUP($F1122,'Bảng tổng hợp'!$C$11:$M$20000,11,0))</f>
        <v/>
      </c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F1122" s="15"/>
      <c r="AG1122" s="15"/>
    </row>
    <row r="1123" ht="15.75" customHeight="1">
      <c r="A1123" s="15"/>
      <c r="B1123" s="15"/>
      <c r="C1123" s="16"/>
      <c r="D1123" s="15"/>
      <c r="E1123" s="15"/>
      <c r="F1123" s="15"/>
      <c r="G1123" s="143" t="str">
        <f>IF($F1123="","",VLOOKUP($F1123,'Bảng tổng hợp'!$C$11:$Q$20000,2,0))</f>
        <v/>
      </c>
      <c r="H1123" s="144" t="str">
        <f>IF($F1123="","",VLOOKUP($F1123,'Bảng tổng hợp'!$C$11:$Q$20000,3,0))</f>
        <v/>
      </c>
      <c r="I1123" s="19"/>
      <c r="J1123" s="146">
        <f>IF(F1123="",0,VLOOKUP(F1123,'Bảng tổng hợp'!$P$11:$Q$397,2,0))</f>
        <v>0</v>
      </c>
      <c r="K1123" s="147">
        <f t="shared" si="2"/>
        <v>0</v>
      </c>
      <c r="L1123" s="148" t="str">
        <f>IF($F1123="","",VLOOKUP($F1123,'Bảng tổng hợp'!$C$11:$M$20000,10,0))</f>
        <v/>
      </c>
      <c r="M1123" s="149" t="str">
        <f>IF($F1123="","",VLOOKUP($F1123,'Bảng tổng hợp'!$C$11:$M$20000,11,0))</f>
        <v/>
      </c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  <c r="AE1123" s="15"/>
      <c r="AF1123" s="15"/>
      <c r="AG1123" s="15"/>
    </row>
    <row r="1124" ht="15.75" customHeight="1">
      <c r="A1124" s="15"/>
      <c r="B1124" s="15"/>
      <c r="C1124" s="16"/>
      <c r="D1124" s="15"/>
      <c r="E1124" s="15"/>
      <c r="F1124" s="15"/>
      <c r="G1124" s="143" t="str">
        <f>IF($F1124="","",VLOOKUP($F1124,'Bảng tổng hợp'!$C$11:$Q$20000,2,0))</f>
        <v/>
      </c>
      <c r="H1124" s="144" t="str">
        <f>IF($F1124="","",VLOOKUP($F1124,'Bảng tổng hợp'!$C$11:$Q$20000,3,0))</f>
        <v/>
      </c>
      <c r="I1124" s="19"/>
      <c r="J1124" s="146">
        <f>IF(F1124="",0,VLOOKUP(F1124,'Bảng tổng hợp'!$P$11:$Q$397,2,0))</f>
        <v>0</v>
      </c>
      <c r="K1124" s="147">
        <f t="shared" si="2"/>
        <v>0</v>
      </c>
      <c r="L1124" s="148" t="str">
        <f>IF($F1124="","",VLOOKUP($F1124,'Bảng tổng hợp'!$C$11:$M$20000,10,0))</f>
        <v/>
      </c>
      <c r="M1124" s="149" t="str">
        <f>IF($F1124="","",VLOOKUP($F1124,'Bảng tổng hợp'!$C$11:$M$20000,11,0))</f>
        <v/>
      </c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F1124" s="15"/>
      <c r="AG1124" s="15"/>
    </row>
    <row r="1125" ht="15.75" customHeight="1">
      <c r="A1125" s="15"/>
      <c r="B1125" s="15"/>
      <c r="C1125" s="16"/>
      <c r="D1125" s="15"/>
      <c r="E1125" s="15"/>
      <c r="F1125" s="15"/>
      <c r="G1125" s="143" t="str">
        <f>IF($F1125="","",VLOOKUP($F1125,'Bảng tổng hợp'!$C$11:$Q$20000,2,0))</f>
        <v/>
      </c>
      <c r="H1125" s="144" t="str">
        <f>IF($F1125="","",VLOOKUP($F1125,'Bảng tổng hợp'!$C$11:$Q$20000,3,0))</f>
        <v/>
      </c>
      <c r="I1125" s="19"/>
      <c r="J1125" s="146">
        <f>IF(F1125="",0,VLOOKUP(F1125,'Bảng tổng hợp'!$P$11:$Q$397,2,0))</f>
        <v>0</v>
      </c>
      <c r="K1125" s="147">
        <f t="shared" si="2"/>
        <v>0</v>
      </c>
      <c r="L1125" s="148" t="str">
        <f>IF($F1125="","",VLOOKUP($F1125,'Bảng tổng hợp'!$C$11:$M$20000,10,0))</f>
        <v/>
      </c>
      <c r="M1125" s="149" t="str">
        <f>IF($F1125="","",VLOOKUP($F1125,'Bảng tổng hợp'!$C$11:$M$20000,11,0))</f>
        <v/>
      </c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  <c r="AE1125" s="15"/>
      <c r="AF1125" s="15"/>
      <c r="AG1125" s="15"/>
    </row>
    <row r="1126" ht="15.75" customHeight="1">
      <c r="A1126" s="15"/>
      <c r="B1126" s="15"/>
      <c r="C1126" s="16"/>
      <c r="D1126" s="15"/>
      <c r="E1126" s="15"/>
      <c r="F1126" s="15"/>
      <c r="G1126" s="143" t="str">
        <f>IF($F1126="","",VLOOKUP($F1126,'Bảng tổng hợp'!$C$11:$Q$20000,2,0))</f>
        <v/>
      </c>
      <c r="H1126" s="144" t="str">
        <f>IF($F1126="","",VLOOKUP($F1126,'Bảng tổng hợp'!$C$11:$Q$20000,3,0))</f>
        <v/>
      </c>
      <c r="I1126" s="19"/>
      <c r="J1126" s="146">
        <f>IF(F1126="",0,VLOOKUP(F1126,'Bảng tổng hợp'!$P$11:$Q$397,2,0))</f>
        <v>0</v>
      </c>
      <c r="K1126" s="147">
        <f t="shared" si="2"/>
        <v>0</v>
      </c>
      <c r="L1126" s="148" t="str">
        <f>IF($F1126="","",VLOOKUP($F1126,'Bảng tổng hợp'!$C$11:$M$20000,10,0))</f>
        <v/>
      </c>
      <c r="M1126" s="149" t="str">
        <f>IF($F1126="","",VLOOKUP($F1126,'Bảng tổng hợp'!$C$11:$M$20000,11,0))</f>
        <v/>
      </c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15"/>
    </row>
    <row r="1127" ht="15.75" customHeight="1">
      <c r="A1127" s="15"/>
      <c r="B1127" s="15"/>
      <c r="C1127" s="16"/>
      <c r="D1127" s="15"/>
      <c r="E1127" s="15"/>
      <c r="F1127" s="15"/>
      <c r="G1127" s="143" t="str">
        <f>IF($F1127="","",VLOOKUP($F1127,'Bảng tổng hợp'!$C$11:$Q$20000,2,0))</f>
        <v/>
      </c>
      <c r="H1127" s="144" t="str">
        <f>IF($F1127="","",VLOOKUP($F1127,'Bảng tổng hợp'!$C$11:$Q$20000,3,0))</f>
        <v/>
      </c>
      <c r="I1127" s="19"/>
      <c r="J1127" s="146">
        <f>IF(F1127="",0,VLOOKUP(F1127,'Bảng tổng hợp'!$P$11:$Q$397,2,0))</f>
        <v>0</v>
      </c>
      <c r="K1127" s="147">
        <f t="shared" si="2"/>
        <v>0</v>
      </c>
      <c r="L1127" s="148" t="str">
        <f>IF($F1127="","",VLOOKUP($F1127,'Bảng tổng hợp'!$C$11:$M$20000,10,0))</f>
        <v/>
      </c>
      <c r="M1127" s="149" t="str">
        <f>IF($F1127="","",VLOOKUP($F1127,'Bảng tổng hợp'!$C$11:$M$20000,11,0))</f>
        <v/>
      </c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F1127" s="15"/>
      <c r="AG1127" s="15"/>
    </row>
    <row r="1128" ht="15.75" customHeight="1">
      <c r="A1128" s="15"/>
      <c r="B1128" s="15"/>
      <c r="C1128" s="16"/>
      <c r="D1128" s="15"/>
      <c r="E1128" s="15"/>
      <c r="F1128" s="15"/>
      <c r="G1128" s="143" t="str">
        <f>IF($F1128="","",VLOOKUP($F1128,'Bảng tổng hợp'!$C$11:$Q$20000,2,0))</f>
        <v/>
      </c>
      <c r="H1128" s="144" t="str">
        <f>IF($F1128="","",VLOOKUP($F1128,'Bảng tổng hợp'!$C$11:$Q$20000,3,0))</f>
        <v/>
      </c>
      <c r="I1128" s="19"/>
      <c r="J1128" s="146">
        <f>IF(F1128="",0,VLOOKUP(F1128,'Bảng tổng hợp'!$P$11:$Q$397,2,0))</f>
        <v>0</v>
      </c>
      <c r="K1128" s="147">
        <f t="shared" si="2"/>
        <v>0</v>
      </c>
      <c r="L1128" s="148" t="str">
        <f>IF($F1128="","",VLOOKUP($F1128,'Bảng tổng hợp'!$C$11:$M$20000,10,0))</f>
        <v/>
      </c>
      <c r="M1128" s="149" t="str">
        <f>IF($F1128="","",VLOOKUP($F1128,'Bảng tổng hợp'!$C$11:$M$20000,11,0))</f>
        <v/>
      </c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F1128" s="15"/>
      <c r="AG1128" s="15"/>
    </row>
    <row r="1129" ht="15.75" customHeight="1">
      <c r="A1129" s="15"/>
      <c r="B1129" s="15"/>
      <c r="C1129" s="16"/>
      <c r="D1129" s="15"/>
      <c r="E1129" s="15"/>
      <c r="F1129" s="15"/>
      <c r="G1129" s="143" t="str">
        <f>IF($F1129="","",VLOOKUP($F1129,'Bảng tổng hợp'!$C$11:$Q$20000,2,0))</f>
        <v/>
      </c>
      <c r="H1129" s="144" t="str">
        <f>IF($F1129="","",VLOOKUP($F1129,'Bảng tổng hợp'!$C$11:$Q$20000,3,0))</f>
        <v/>
      </c>
      <c r="I1129" s="19"/>
      <c r="J1129" s="146">
        <f>IF(F1129="",0,VLOOKUP(F1129,'Bảng tổng hợp'!$P$11:$Q$397,2,0))</f>
        <v>0</v>
      </c>
      <c r="K1129" s="147">
        <f t="shared" si="2"/>
        <v>0</v>
      </c>
      <c r="L1129" s="148" t="str">
        <f>IF($F1129="","",VLOOKUP($F1129,'Bảng tổng hợp'!$C$11:$M$20000,10,0))</f>
        <v/>
      </c>
      <c r="M1129" s="149" t="str">
        <f>IF($F1129="","",VLOOKUP($F1129,'Bảng tổng hợp'!$C$11:$M$20000,11,0))</f>
        <v/>
      </c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  <c r="AG1129" s="15"/>
    </row>
    <row r="1130" ht="15.75" customHeight="1">
      <c r="A1130" s="15"/>
      <c r="B1130" s="15"/>
      <c r="C1130" s="16"/>
      <c r="D1130" s="15"/>
      <c r="E1130" s="15"/>
      <c r="F1130" s="15"/>
      <c r="G1130" s="143" t="str">
        <f>IF($F1130="","",VLOOKUP($F1130,'Bảng tổng hợp'!$C$11:$Q$20000,2,0))</f>
        <v/>
      </c>
      <c r="H1130" s="144" t="str">
        <f>IF($F1130="","",VLOOKUP($F1130,'Bảng tổng hợp'!$C$11:$Q$20000,3,0))</f>
        <v/>
      </c>
      <c r="I1130" s="19"/>
      <c r="J1130" s="146">
        <f>IF(F1130="",0,VLOOKUP(F1130,'Bảng tổng hợp'!$P$11:$Q$397,2,0))</f>
        <v>0</v>
      </c>
      <c r="K1130" s="147">
        <f t="shared" si="2"/>
        <v>0</v>
      </c>
      <c r="L1130" s="148" t="str">
        <f>IF($F1130="","",VLOOKUP($F1130,'Bảng tổng hợp'!$C$11:$M$20000,10,0))</f>
        <v/>
      </c>
      <c r="M1130" s="149" t="str">
        <f>IF($F1130="","",VLOOKUP($F1130,'Bảng tổng hợp'!$C$11:$M$20000,11,0))</f>
        <v/>
      </c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F1130" s="15"/>
      <c r="AG1130" s="15"/>
    </row>
    <row r="1131" ht="15.75" customHeight="1">
      <c r="A1131" s="15"/>
      <c r="B1131" s="15"/>
      <c r="C1131" s="16"/>
      <c r="D1131" s="15"/>
      <c r="E1131" s="15"/>
      <c r="F1131" s="15"/>
      <c r="G1131" s="143" t="str">
        <f>IF($F1131="","",VLOOKUP($F1131,'Bảng tổng hợp'!$C$11:$Q$20000,2,0))</f>
        <v/>
      </c>
      <c r="H1131" s="144" t="str">
        <f>IF($F1131="","",VLOOKUP($F1131,'Bảng tổng hợp'!$C$11:$Q$20000,3,0))</f>
        <v/>
      </c>
      <c r="I1131" s="19"/>
      <c r="J1131" s="146">
        <f>IF(F1131="",0,VLOOKUP(F1131,'Bảng tổng hợp'!$P$11:$Q$397,2,0))</f>
        <v>0</v>
      </c>
      <c r="K1131" s="147">
        <f t="shared" si="2"/>
        <v>0</v>
      </c>
      <c r="L1131" s="148" t="str">
        <f>IF($F1131="","",VLOOKUP($F1131,'Bảng tổng hợp'!$C$11:$M$20000,10,0))</f>
        <v/>
      </c>
      <c r="M1131" s="149" t="str">
        <f>IF($F1131="","",VLOOKUP($F1131,'Bảng tổng hợp'!$C$11:$M$20000,11,0))</f>
        <v/>
      </c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F1131" s="15"/>
      <c r="AG1131" s="15"/>
    </row>
    <row r="1132" ht="15.75" customHeight="1">
      <c r="A1132" s="15"/>
      <c r="B1132" s="15"/>
      <c r="C1132" s="16"/>
      <c r="D1132" s="15"/>
      <c r="E1132" s="15"/>
      <c r="F1132" s="15"/>
      <c r="G1132" s="143" t="str">
        <f>IF($F1132="","",VLOOKUP($F1132,'Bảng tổng hợp'!$C$11:$Q$20000,2,0))</f>
        <v/>
      </c>
      <c r="H1132" s="144" t="str">
        <f>IF($F1132="","",VLOOKUP($F1132,'Bảng tổng hợp'!$C$11:$Q$20000,3,0))</f>
        <v/>
      </c>
      <c r="I1132" s="19"/>
      <c r="J1132" s="146">
        <f>IF(F1132="",0,VLOOKUP(F1132,'Bảng tổng hợp'!$P$11:$Q$397,2,0))</f>
        <v>0</v>
      </c>
      <c r="K1132" s="147">
        <f t="shared" si="2"/>
        <v>0</v>
      </c>
      <c r="L1132" s="148" t="str">
        <f>IF($F1132="","",VLOOKUP($F1132,'Bảng tổng hợp'!$C$11:$M$20000,10,0))</f>
        <v/>
      </c>
      <c r="M1132" s="149" t="str">
        <f>IF($F1132="","",VLOOKUP($F1132,'Bảng tổng hợp'!$C$11:$M$20000,11,0))</f>
        <v/>
      </c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F1132" s="15"/>
      <c r="AG1132" s="15"/>
    </row>
    <row r="1133" ht="15.75" customHeight="1">
      <c r="A1133" s="15"/>
      <c r="B1133" s="15"/>
      <c r="C1133" s="16"/>
      <c r="D1133" s="15"/>
      <c r="E1133" s="15"/>
      <c r="F1133" s="15"/>
      <c r="G1133" s="143" t="str">
        <f>IF($F1133="","",VLOOKUP($F1133,'Bảng tổng hợp'!$C$11:$Q$20000,2,0))</f>
        <v/>
      </c>
      <c r="H1133" s="144" t="str">
        <f>IF($F1133="","",VLOOKUP($F1133,'Bảng tổng hợp'!$C$11:$Q$20000,3,0))</f>
        <v/>
      </c>
      <c r="I1133" s="19"/>
      <c r="J1133" s="146">
        <f>IF(F1133="",0,VLOOKUP(F1133,'Bảng tổng hợp'!$P$11:$Q$397,2,0))</f>
        <v>0</v>
      </c>
      <c r="K1133" s="147">
        <f t="shared" si="2"/>
        <v>0</v>
      </c>
      <c r="L1133" s="148" t="str">
        <f>IF($F1133="","",VLOOKUP($F1133,'Bảng tổng hợp'!$C$11:$M$20000,10,0))</f>
        <v/>
      </c>
      <c r="M1133" s="149" t="str">
        <f>IF($F1133="","",VLOOKUP($F1133,'Bảng tổng hợp'!$C$11:$M$20000,11,0))</f>
        <v/>
      </c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  <c r="AB1133" s="15"/>
      <c r="AC1133" s="15"/>
      <c r="AD1133" s="15"/>
      <c r="AE1133" s="15"/>
      <c r="AF1133" s="15"/>
      <c r="AG1133" s="15"/>
    </row>
    <row r="1134" ht="15.75" customHeight="1">
      <c r="A1134" s="15"/>
      <c r="B1134" s="15"/>
      <c r="C1134" s="16"/>
      <c r="D1134" s="15"/>
      <c r="E1134" s="15"/>
      <c r="F1134" s="15"/>
      <c r="G1134" s="143" t="str">
        <f>IF($F1134="","",VLOOKUP($F1134,'Bảng tổng hợp'!$C$11:$Q$20000,2,0))</f>
        <v/>
      </c>
      <c r="H1134" s="144" t="str">
        <f>IF($F1134="","",VLOOKUP($F1134,'Bảng tổng hợp'!$C$11:$Q$20000,3,0))</f>
        <v/>
      </c>
      <c r="I1134" s="19"/>
      <c r="J1134" s="146">
        <f>IF(F1134="",0,VLOOKUP(F1134,'Bảng tổng hợp'!$P$11:$Q$397,2,0))</f>
        <v>0</v>
      </c>
      <c r="K1134" s="147">
        <f t="shared" si="2"/>
        <v>0</v>
      </c>
      <c r="L1134" s="148" t="str">
        <f>IF($F1134="","",VLOOKUP($F1134,'Bảng tổng hợp'!$C$11:$M$20000,10,0))</f>
        <v/>
      </c>
      <c r="M1134" s="149" t="str">
        <f>IF($F1134="","",VLOOKUP($F1134,'Bảng tổng hợp'!$C$11:$M$20000,11,0))</f>
        <v/>
      </c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F1134" s="15"/>
      <c r="AG1134" s="15"/>
    </row>
    <row r="1135" ht="15.75" customHeight="1">
      <c r="A1135" s="15"/>
      <c r="B1135" s="15"/>
      <c r="C1135" s="16"/>
      <c r="D1135" s="15"/>
      <c r="E1135" s="15"/>
      <c r="F1135" s="15"/>
      <c r="G1135" s="143" t="str">
        <f>IF($F1135="","",VLOOKUP($F1135,'Bảng tổng hợp'!$C$11:$Q$20000,2,0))</f>
        <v/>
      </c>
      <c r="H1135" s="144" t="str">
        <f>IF($F1135="","",VLOOKUP($F1135,'Bảng tổng hợp'!$C$11:$Q$20000,3,0))</f>
        <v/>
      </c>
      <c r="I1135" s="19"/>
      <c r="J1135" s="146">
        <f>IF(F1135="",0,VLOOKUP(F1135,'Bảng tổng hợp'!$P$11:$Q$397,2,0))</f>
        <v>0</v>
      </c>
      <c r="K1135" s="147">
        <f t="shared" si="2"/>
        <v>0</v>
      </c>
      <c r="L1135" s="148" t="str">
        <f>IF($F1135="","",VLOOKUP($F1135,'Bảng tổng hợp'!$C$11:$M$20000,10,0))</f>
        <v/>
      </c>
      <c r="M1135" s="149" t="str">
        <f>IF($F1135="","",VLOOKUP($F1135,'Bảng tổng hợp'!$C$11:$M$20000,11,0))</f>
        <v/>
      </c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F1135" s="15"/>
      <c r="AG1135" s="15"/>
    </row>
    <row r="1136" ht="15.75" customHeight="1">
      <c r="A1136" s="15"/>
      <c r="B1136" s="15"/>
      <c r="C1136" s="16"/>
      <c r="D1136" s="15"/>
      <c r="E1136" s="15"/>
      <c r="F1136" s="15"/>
      <c r="G1136" s="143" t="str">
        <f>IF($F1136="","",VLOOKUP($F1136,'Bảng tổng hợp'!$C$11:$Q$20000,2,0))</f>
        <v/>
      </c>
      <c r="H1136" s="144" t="str">
        <f>IF($F1136="","",VLOOKUP($F1136,'Bảng tổng hợp'!$C$11:$Q$20000,3,0))</f>
        <v/>
      </c>
      <c r="I1136" s="19"/>
      <c r="J1136" s="146">
        <f>IF(F1136="",0,VLOOKUP(F1136,'Bảng tổng hợp'!$P$11:$Q$397,2,0))</f>
        <v>0</v>
      </c>
      <c r="K1136" s="147">
        <f t="shared" si="2"/>
        <v>0</v>
      </c>
      <c r="L1136" s="148" t="str">
        <f>IF($F1136="","",VLOOKUP($F1136,'Bảng tổng hợp'!$C$11:$M$20000,10,0))</f>
        <v/>
      </c>
      <c r="M1136" s="149" t="str">
        <f>IF($F1136="","",VLOOKUP($F1136,'Bảng tổng hợp'!$C$11:$M$20000,11,0))</f>
        <v/>
      </c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F1136" s="15"/>
      <c r="AG1136" s="15"/>
    </row>
    <row r="1137" ht="15.75" customHeight="1">
      <c r="A1137" s="15"/>
      <c r="B1137" s="15"/>
      <c r="C1137" s="16"/>
      <c r="D1137" s="15"/>
      <c r="E1137" s="15"/>
      <c r="F1137" s="15"/>
      <c r="G1137" s="143" t="str">
        <f>IF($F1137="","",VLOOKUP($F1137,'Bảng tổng hợp'!$C$11:$Q$20000,2,0))</f>
        <v/>
      </c>
      <c r="H1137" s="144" t="str">
        <f>IF($F1137="","",VLOOKUP($F1137,'Bảng tổng hợp'!$C$11:$Q$20000,3,0))</f>
        <v/>
      </c>
      <c r="I1137" s="19"/>
      <c r="J1137" s="146">
        <f>IF(F1137="",0,VLOOKUP(F1137,'Bảng tổng hợp'!$P$11:$Q$397,2,0))</f>
        <v>0</v>
      </c>
      <c r="K1137" s="147">
        <f t="shared" si="2"/>
        <v>0</v>
      </c>
      <c r="L1137" s="148" t="str">
        <f>IF($F1137="","",VLOOKUP($F1137,'Bảng tổng hợp'!$C$11:$M$20000,10,0))</f>
        <v/>
      </c>
      <c r="M1137" s="149" t="str">
        <f>IF($F1137="","",VLOOKUP($F1137,'Bảng tổng hợp'!$C$11:$M$20000,11,0))</f>
        <v/>
      </c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/>
      <c r="AC1137" s="15"/>
      <c r="AD1137" s="15"/>
      <c r="AE1137" s="15"/>
      <c r="AF1137" s="15"/>
      <c r="AG1137" s="15"/>
    </row>
    <row r="1138" ht="15.75" customHeight="1">
      <c r="A1138" s="15"/>
      <c r="B1138" s="15"/>
      <c r="C1138" s="16"/>
      <c r="D1138" s="15"/>
      <c r="E1138" s="15"/>
      <c r="F1138" s="15"/>
      <c r="G1138" s="143" t="str">
        <f>IF($F1138="","",VLOOKUP($F1138,'Bảng tổng hợp'!$C$11:$Q$20000,2,0))</f>
        <v/>
      </c>
      <c r="H1138" s="144" t="str">
        <f>IF($F1138="","",VLOOKUP($F1138,'Bảng tổng hợp'!$C$11:$Q$20000,3,0))</f>
        <v/>
      </c>
      <c r="I1138" s="19"/>
      <c r="J1138" s="146">
        <f>IF(F1138="",0,VLOOKUP(F1138,'Bảng tổng hợp'!$P$11:$Q$397,2,0))</f>
        <v>0</v>
      </c>
      <c r="K1138" s="147">
        <f t="shared" si="2"/>
        <v>0</v>
      </c>
      <c r="L1138" s="148" t="str">
        <f>IF($F1138="","",VLOOKUP($F1138,'Bảng tổng hợp'!$C$11:$M$20000,10,0))</f>
        <v/>
      </c>
      <c r="M1138" s="149" t="str">
        <f>IF($F1138="","",VLOOKUP($F1138,'Bảng tổng hợp'!$C$11:$M$20000,11,0))</f>
        <v/>
      </c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  <c r="AE1138" s="15"/>
      <c r="AF1138" s="15"/>
      <c r="AG1138" s="15"/>
    </row>
    <row r="1139" ht="15.75" customHeight="1">
      <c r="A1139" s="15"/>
      <c r="B1139" s="15"/>
      <c r="C1139" s="16"/>
      <c r="D1139" s="15"/>
      <c r="E1139" s="15"/>
      <c r="F1139" s="15"/>
      <c r="G1139" s="143" t="str">
        <f>IF($F1139="","",VLOOKUP($F1139,'Bảng tổng hợp'!$C$11:$Q$20000,2,0))</f>
        <v/>
      </c>
      <c r="H1139" s="144" t="str">
        <f>IF($F1139="","",VLOOKUP($F1139,'Bảng tổng hợp'!$C$11:$Q$20000,3,0))</f>
        <v/>
      </c>
      <c r="I1139" s="19"/>
      <c r="J1139" s="146">
        <f>IF(F1139="",0,VLOOKUP(F1139,'Bảng tổng hợp'!$P$11:$Q$397,2,0))</f>
        <v>0</v>
      </c>
      <c r="K1139" s="147">
        <f t="shared" si="2"/>
        <v>0</v>
      </c>
      <c r="L1139" s="148" t="str">
        <f>IF($F1139="","",VLOOKUP($F1139,'Bảng tổng hợp'!$C$11:$M$20000,10,0))</f>
        <v/>
      </c>
      <c r="M1139" s="149" t="str">
        <f>IF($F1139="","",VLOOKUP($F1139,'Bảng tổng hợp'!$C$11:$M$20000,11,0))</f>
        <v/>
      </c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F1139" s="15"/>
      <c r="AG1139" s="15"/>
    </row>
    <row r="1140" ht="15.75" customHeight="1">
      <c r="A1140" s="15"/>
      <c r="B1140" s="15"/>
      <c r="C1140" s="16"/>
      <c r="D1140" s="15"/>
      <c r="E1140" s="15"/>
      <c r="F1140" s="15"/>
      <c r="G1140" s="143" t="str">
        <f>IF($F1140="","",VLOOKUP($F1140,'Bảng tổng hợp'!$C$11:$Q$20000,2,0))</f>
        <v/>
      </c>
      <c r="H1140" s="144" t="str">
        <f>IF($F1140="","",VLOOKUP($F1140,'Bảng tổng hợp'!$C$11:$Q$20000,3,0))</f>
        <v/>
      </c>
      <c r="I1140" s="19"/>
      <c r="J1140" s="146">
        <f>IF(F1140="",0,VLOOKUP(F1140,'Bảng tổng hợp'!$P$11:$Q$397,2,0))</f>
        <v>0</v>
      </c>
      <c r="K1140" s="147">
        <f t="shared" si="2"/>
        <v>0</v>
      </c>
      <c r="L1140" s="148" t="str">
        <f>IF($F1140="","",VLOOKUP($F1140,'Bảng tổng hợp'!$C$11:$M$20000,10,0))</f>
        <v/>
      </c>
      <c r="M1140" s="149" t="str">
        <f>IF($F1140="","",VLOOKUP($F1140,'Bảng tổng hợp'!$C$11:$M$20000,11,0))</f>
        <v/>
      </c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  <c r="AE1140" s="15"/>
      <c r="AF1140" s="15"/>
      <c r="AG1140" s="15"/>
    </row>
    <row r="1141" ht="15.75" customHeight="1">
      <c r="A1141" s="15"/>
      <c r="B1141" s="15"/>
      <c r="C1141" s="16"/>
      <c r="D1141" s="15"/>
      <c r="E1141" s="15"/>
      <c r="F1141" s="15"/>
      <c r="G1141" s="143" t="str">
        <f>IF($F1141="","",VLOOKUP($F1141,'Bảng tổng hợp'!$C$11:$Q$20000,2,0))</f>
        <v/>
      </c>
      <c r="H1141" s="144" t="str">
        <f>IF($F1141="","",VLOOKUP($F1141,'Bảng tổng hợp'!$C$11:$Q$20000,3,0))</f>
        <v/>
      </c>
      <c r="I1141" s="19"/>
      <c r="J1141" s="146">
        <f>IF(F1141="",0,VLOOKUP(F1141,'Bảng tổng hợp'!$P$11:$Q$397,2,0))</f>
        <v>0</v>
      </c>
      <c r="K1141" s="147">
        <f t="shared" si="2"/>
        <v>0</v>
      </c>
      <c r="L1141" s="148" t="str">
        <f>IF($F1141="","",VLOOKUP($F1141,'Bảng tổng hợp'!$C$11:$M$20000,10,0))</f>
        <v/>
      </c>
      <c r="M1141" s="149" t="str">
        <f>IF($F1141="","",VLOOKUP($F1141,'Bảng tổng hợp'!$C$11:$M$20000,11,0))</f>
        <v/>
      </c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/>
    </row>
    <row r="1142" ht="15.75" customHeight="1">
      <c r="A1142" s="15"/>
      <c r="B1142" s="15"/>
      <c r="C1142" s="16"/>
      <c r="D1142" s="15"/>
      <c r="E1142" s="15"/>
      <c r="F1142" s="15"/>
      <c r="G1142" s="143" t="str">
        <f>IF($F1142="","",VLOOKUP($F1142,'Bảng tổng hợp'!$C$11:$Q$20000,2,0))</f>
        <v/>
      </c>
      <c r="H1142" s="144" t="str">
        <f>IF($F1142="","",VLOOKUP($F1142,'Bảng tổng hợp'!$C$11:$Q$20000,3,0))</f>
        <v/>
      </c>
      <c r="I1142" s="19"/>
      <c r="J1142" s="146">
        <f>IF(F1142="",0,VLOOKUP(F1142,'Bảng tổng hợp'!$P$11:$Q$397,2,0))</f>
        <v>0</v>
      </c>
      <c r="K1142" s="147">
        <f t="shared" si="2"/>
        <v>0</v>
      </c>
      <c r="L1142" s="148" t="str">
        <f>IF($F1142="","",VLOOKUP($F1142,'Bảng tổng hợp'!$C$11:$M$20000,10,0))</f>
        <v/>
      </c>
      <c r="M1142" s="149" t="str">
        <f>IF($F1142="","",VLOOKUP($F1142,'Bảng tổng hợp'!$C$11:$M$20000,11,0))</f>
        <v/>
      </c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F1142" s="15"/>
      <c r="AG1142" s="15"/>
    </row>
    <row r="1143" ht="15.75" customHeight="1">
      <c r="A1143" s="15"/>
      <c r="B1143" s="15"/>
      <c r="C1143" s="16"/>
      <c r="D1143" s="15"/>
      <c r="E1143" s="15"/>
      <c r="F1143" s="15"/>
      <c r="G1143" s="143" t="str">
        <f>IF($F1143="","",VLOOKUP($F1143,'Bảng tổng hợp'!$C$11:$Q$20000,2,0))</f>
        <v/>
      </c>
      <c r="H1143" s="144" t="str">
        <f>IF($F1143="","",VLOOKUP($F1143,'Bảng tổng hợp'!$C$11:$Q$20000,3,0))</f>
        <v/>
      </c>
      <c r="I1143" s="19"/>
      <c r="J1143" s="146">
        <f>IF(F1143="",0,VLOOKUP(F1143,'Bảng tổng hợp'!$P$11:$Q$397,2,0))</f>
        <v>0</v>
      </c>
      <c r="K1143" s="147">
        <f t="shared" si="2"/>
        <v>0</v>
      </c>
      <c r="L1143" s="148" t="str">
        <f>IF($F1143="","",VLOOKUP($F1143,'Bảng tổng hợp'!$C$11:$M$20000,10,0))</f>
        <v/>
      </c>
      <c r="M1143" s="149" t="str">
        <f>IF($F1143="","",VLOOKUP($F1143,'Bảng tổng hợp'!$C$11:$M$20000,11,0))</f>
        <v/>
      </c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F1143" s="15"/>
      <c r="AG1143" s="15"/>
    </row>
    <row r="1144" ht="15.75" customHeight="1">
      <c r="A1144" s="15"/>
      <c r="B1144" s="15"/>
      <c r="C1144" s="16"/>
      <c r="D1144" s="15"/>
      <c r="E1144" s="15"/>
      <c r="F1144" s="15"/>
      <c r="G1144" s="143" t="str">
        <f>IF($F1144="","",VLOOKUP($F1144,'Bảng tổng hợp'!$C$11:$Q$20000,2,0))</f>
        <v/>
      </c>
      <c r="H1144" s="144" t="str">
        <f>IF($F1144="","",VLOOKUP($F1144,'Bảng tổng hợp'!$C$11:$Q$20000,3,0))</f>
        <v/>
      </c>
      <c r="I1144" s="19"/>
      <c r="J1144" s="146">
        <f>IF(F1144="",0,VLOOKUP(F1144,'Bảng tổng hợp'!$P$11:$Q$397,2,0))</f>
        <v>0</v>
      </c>
      <c r="K1144" s="147">
        <f t="shared" si="2"/>
        <v>0</v>
      </c>
      <c r="L1144" s="148" t="str">
        <f>IF($F1144="","",VLOOKUP($F1144,'Bảng tổng hợp'!$C$11:$M$20000,10,0))</f>
        <v/>
      </c>
      <c r="M1144" s="149" t="str">
        <f>IF($F1144="","",VLOOKUP($F1144,'Bảng tổng hợp'!$C$11:$M$20000,11,0))</f>
        <v/>
      </c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F1144" s="15"/>
      <c r="AG1144" s="15"/>
    </row>
    <row r="1145" ht="15.75" customHeight="1">
      <c r="A1145" s="15"/>
      <c r="B1145" s="15"/>
      <c r="C1145" s="16"/>
      <c r="D1145" s="15"/>
      <c r="E1145" s="15"/>
      <c r="F1145" s="15"/>
      <c r="G1145" s="143" t="str">
        <f>IF($F1145="","",VLOOKUP($F1145,'Bảng tổng hợp'!$C$11:$Q$20000,2,0))</f>
        <v/>
      </c>
      <c r="H1145" s="144" t="str">
        <f>IF($F1145="","",VLOOKUP($F1145,'Bảng tổng hợp'!$C$11:$Q$20000,3,0))</f>
        <v/>
      </c>
      <c r="I1145" s="19"/>
      <c r="J1145" s="146">
        <f>IF(F1145="",0,VLOOKUP(F1145,'Bảng tổng hợp'!$P$11:$Q$397,2,0))</f>
        <v>0</v>
      </c>
      <c r="K1145" s="147">
        <f t="shared" si="2"/>
        <v>0</v>
      </c>
      <c r="L1145" s="148" t="str">
        <f>IF($F1145="","",VLOOKUP($F1145,'Bảng tổng hợp'!$C$11:$M$20000,10,0))</f>
        <v/>
      </c>
      <c r="M1145" s="149" t="str">
        <f>IF($F1145="","",VLOOKUP($F1145,'Bảng tổng hợp'!$C$11:$M$20000,11,0))</f>
        <v/>
      </c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F1145" s="15"/>
      <c r="AG1145" s="15"/>
    </row>
    <row r="1146" ht="15.75" customHeight="1">
      <c r="A1146" s="15"/>
      <c r="B1146" s="15"/>
      <c r="C1146" s="16"/>
      <c r="D1146" s="15"/>
      <c r="E1146" s="15"/>
      <c r="F1146" s="15"/>
      <c r="G1146" s="143" t="str">
        <f>IF($F1146="","",VLOOKUP($F1146,'Bảng tổng hợp'!$C$11:$Q$20000,2,0))</f>
        <v/>
      </c>
      <c r="H1146" s="144" t="str">
        <f>IF($F1146="","",VLOOKUP($F1146,'Bảng tổng hợp'!$C$11:$Q$20000,3,0))</f>
        <v/>
      </c>
      <c r="I1146" s="19"/>
      <c r="J1146" s="146">
        <f>IF(F1146="",0,VLOOKUP(F1146,'Bảng tổng hợp'!$P$11:$Q$397,2,0))</f>
        <v>0</v>
      </c>
      <c r="K1146" s="147">
        <f t="shared" si="2"/>
        <v>0</v>
      </c>
      <c r="L1146" s="148" t="str">
        <f>IF($F1146="","",VLOOKUP($F1146,'Bảng tổng hợp'!$C$11:$M$20000,10,0))</f>
        <v/>
      </c>
      <c r="M1146" s="149" t="str">
        <f>IF($F1146="","",VLOOKUP($F1146,'Bảng tổng hợp'!$C$11:$M$20000,11,0))</f>
        <v/>
      </c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F1146" s="15"/>
      <c r="AG1146" s="15"/>
    </row>
    <row r="1147" ht="15.75" customHeight="1">
      <c r="A1147" s="15"/>
      <c r="B1147" s="15"/>
      <c r="C1147" s="16"/>
      <c r="D1147" s="15"/>
      <c r="E1147" s="15"/>
      <c r="F1147" s="15"/>
      <c r="G1147" s="143" t="str">
        <f>IF($F1147="","",VLOOKUP($F1147,'Bảng tổng hợp'!$C$11:$Q$20000,2,0))</f>
        <v/>
      </c>
      <c r="H1147" s="144" t="str">
        <f>IF($F1147="","",VLOOKUP($F1147,'Bảng tổng hợp'!$C$11:$Q$20000,3,0))</f>
        <v/>
      </c>
      <c r="I1147" s="19"/>
      <c r="J1147" s="146">
        <f>IF(F1147="",0,VLOOKUP(F1147,'Bảng tổng hợp'!$P$11:$Q$397,2,0))</f>
        <v>0</v>
      </c>
      <c r="K1147" s="147">
        <f t="shared" si="2"/>
        <v>0</v>
      </c>
      <c r="L1147" s="148" t="str">
        <f>IF($F1147="","",VLOOKUP($F1147,'Bảng tổng hợp'!$C$11:$M$20000,10,0))</f>
        <v/>
      </c>
      <c r="M1147" s="149" t="str">
        <f>IF($F1147="","",VLOOKUP($F1147,'Bảng tổng hợp'!$C$11:$M$20000,11,0))</f>
        <v/>
      </c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</row>
    <row r="1148" ht="15.75" customHeight="1">
      <c r="A1148" s="15"/>
      <c r="B1148" s="15"/>
      <c r="C1148" s="16"/>
      <c r="D1148" s="15"/>
      <c r="E1148" s="15"/>
      <c r="F1148" s="15"/>
      <c r="G1148" s="143" t="str">
        <f>IF($F1148="","",VLOOKUP($F1148,'Bảng tổng hợp'!$C$11:$Q$20000,2,0))</f>
        <v/>
      </c>
      <c r="H1148" s="144" t="str">
        <f>IF($F1148="","",VLOOKUP($F1148,'Bảng tổng hợp'!$C$11:$Q$20000,3,0))</f>
        <v/>
      </c>
      <c r="I1148" s="19"/>
      <c r="J1148" s="146">
        <f>IF(F1148="",0,VLOOKUP(F1148,'Bảng tổng hợp'!$P$11:$Q$397,2,0))</f>
        <v>0</v>
      </c>
      <c r="K1148" s="147">
        <f t="shared" si="2"/>
        <v>0</v>
      </c>
      <c r="L1148" s="148" t="str">
        <f>IF($F1148="","",VLOOKUP($F1148,'Bảng tổng hợp'!$C$11:$M$20000,10,0))</f>
        <v/>
      </c>
      <c r="M1148" s="149" t="str">
        <f>IF($F1148="","",VLOOKUP($F1148,'Bảng tổng hợp'!$C$11:$M$20000,11,0))</f>
        <v/>
      </c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F1148" s="15"/>
      <c r="AG1148" s="15"/>
    </row>
    <row r="1149" ht="15.75" customHeight="1">
      <c r="A1149" s="15"/>
      <c r="B1149" s="15"/>
      <c r="C1149" s="16"/>
      <c r="D1149" s="15"/>
      <c r="E1149" s="15"/>
      <c r="F1149" s="15"/>
      <c r="G1149" s="143" t="str">
        <f>IF($F1149="","",VLOOKUP($F1149,'Bảng tổng hợp'!$C$11:$Q$20000,2,0))</f>
        <v/>
      </c>
      <c r="H1149" s="144" t="str">
        <f>IF($F1149="","",VLOOKUP($F1149,'Bảng tổng hợp'!$C$11:$Q$20000,3,0))</f>
        <v/>
      </c>
      <c r="I1149" s="19"/>
      <c r="J1149" s="146">
        <f>IF(F1149="",0,VLOOKUP(F1149,'Bảng tổng hợp'!$P$11:$Q$397,2,0))</f>
        <v>0</v>
      </c>
      <c r="K1149" s="147">
        <f t="shared" si="2"/>
        <v>0</v>
      </c>
      <c r="L1149" s="148" t="str">
        <f>IF($F1149="","",VLOOKUP($F1149,'Bảng tổng hợp'!$C$11:$M$20000,10,0))</f>
        <v/>
      </c>
      <c r="M1149" s="149" t="str">
        <f>IF($F1149="","",VLOOKUP($F1149,'Bảng tổng hợp'!$C$11:$M$20000,11,0))</f>
        <v/>
      </c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  <c r="AE1149" s="15"/>
      <c r="AF1149" s="15"/>
      <c r="AG1149" s="15"/>
    </row>
    <row r="1150" ht="15.75" customHeight="1">
      <c r="A1150" s="15"/>
      <c r="B1150" s="15"/>
      <c r="C1150" s="16"/>
      <c r="D1150" s="15"/>
      <c r="E1150" s="15"/>
      <c r="F1150" s="15"/>
      <c r="G1150" s="143" t="str">
        <f>IF($F1150="","",VLOOKUP($F1150,'Bảng tổng hợp'!$C$11:$Q$20000,2,0))</f>
        <v/>
      </c>
      <c r="H1150" s="144" t="str">
        <f>IF($F1150="","",VLOOKUP($F1150,'Bảng tổng hợp'!$C$11:$Q$20000,3,0))</f>
        <v/>
      </c>
      <c r="I1150" s="19"/>
      <c r="J1150" s="146">
        <f>IF(F1150="",0,VLOOKUP(F1150,'Bảng tổng hợp'!$P$11:$Q$397,2,0))</f>
        <v>0</v>
      </c>
      <c r="K1150" s="147">
        <f t="shared" si="2"/>
        <v>0</v>
      </c>
      <c r="L1150" s="148" t="str">
        <f>IF($F1150="","",VLOOKUP($F1150,'Bảng tổng hợp'!$C$11:$M$20000,10,0))</f>
        <v/>
      </c>
      <c r="M1150" s="149" t="str">
        <f>IF($F1150="","",VLOOKUP($F1150,'Bảng tổng hợp'!$C$11:$M$20000,11,0))</f>
        <v/>
      </c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  <c r="AB1150" s="15"/>
      <c r="AC1150" s="15"/>
      <c r="AD1150" s="15"/>
      <c r="AE1150" s="15"/>
      <c r="AF1150" s="15"/>
      <c r="AG1150" s="15"/>
    </row>
    <row r="1151" ht="15.75" customHeight="1">
      <c r="A1151" s="15"/>
      <c r="B1151" s="15"/>
      <c r="C1151" s="16"/>
      <c r="D1151" s="15"/>
      <c r="E1151" s="15"/>
      <c r="F1151" s="15"/>
      <c r="G1151" s="143" t="str">
        <f>IF($F1151="","",VLOOKUP($F1151,'Bảng tổng hợp'!$C$11:$Q$20000,2,0))</f>
        <v/>
      </c>
      <c r="H1151" s="144" t="str">
        <f>IF($F1151="","",VLOOKUP($F1151,'Bảng tổng hợp'!$C$11:$Q$20000,3,0))</f>
        <v/>
      </c>
      <c r="I1151" s="19"/>
      <c r="J1151" s="146">
        <f>IF(F1151="",0,VLOOKUP(F1151,'Bảng tổng hợp'!$P$11:$Q$397,2,0))</f>
        <v>0</v>
      </c>
      <c r="K1151" s="147">
        <f t="shared" si="2"/>
        <v>0</v>
      </c>
      <c r="L1151" s="148" t="str">
        <f>IF($F1151="","",VLOOKUP($F1151,'Bảng tổng hợp'!$C$11:$M$20000,10,0))</f>
        <v/>
      </c>
      <c r="M1151" s="149" t="str">
        <f>IF($F1151="","",VLOOKUP($F1151,'Bảng tổng hợp'!$C$11:$M$20000,11,0))</f>
        <v/>
      </c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  <c r="AE1151" s="15"/>
      <c r="AF1151" s="15"/>
      <c r="AG1151" s="15"/>
    </row>
    <row r="1152" ht="15.75" customHeight="1">
      <c r="A1152" s="15"/>
      <c r="B1152" s="15"/>
      <c r="C1152" s="16"/>
      <c r="D1152" s="15"/>
      <c r="E1152" s="15"/>
      <c r="F1152" s="15"/>
      <c r="G1152" s="143" t="str">
        <f>IF($F1152="","",VLOOKUP($F1152,'Bảng tổng hợp'!$C$11:$Q$20000,2,0))</f>
        <v/>
      </c>
      <c r="H1152" s="144" t="str">
        <f>IF($F1152="","",VLOOKUP($F1152,'Bảng tổng hợp'!$C$11:$Q$20000,3,0))</f>
        <v/>
      </c>
      <c r="I1152" s="19"/>
      <c r="J1152" s="146">
        <f>IF(F1152="",0,VLOOKUP(F1152,'Bảng tổng hợp'!$P$11:$Q$397,2,0))</f>
        <v>0</v>
      </c>
      <c r="K1152" s="147">
        <f t="shared" si="2"/>
        <v>0</v>
      </c>
      <c r="L1152" s="148" t="str">
        <f>IF($F1152="","",VLOOKUP($F1152,'Bảng tổng hợp'!$C$11:$M$20000,10,0))</f>
        <v/>
      </c>
      <c r="M1152" s="149" t="str">
        <f>IF($F1152="","",VLOOKUP($F1152,'Bảng tổng hợp'!$C$11:$M$20000,11,0))</f>
        <v/>
      </c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F1152" s="15"/>
      <c r="AG1152" s="15"/>
    </row>
    <row r="1153" ht="15.75" customHeight="1">
      <c r="A1153" s="15"/>
      <c r="B1153" s="15"/>
      <c r="C1153" s="16"/>
      <c r="D1153" s="15"/>
      <c r="E1153" s="15"/>
      <c r="F1153" s="15"/>
      <c r="G1153" s="143" t="str">
        <f>IF($F1153="","",VLOOKUP($F1153,'Bảng tổng hợp'!$C$11:$Q$20000,2,0))</f>
        <v/>
      </c>
      <c r="H1153" s="144" t="str">
        <f>IF($F1153="","",VLOOKUP($F1153,'Bảng tổng hợp'!$C$11:$Q$20000,3,0))</f>
        <v/>
      </c>
      <c r="I1153" s="19"/>
      <c r="J1153" s="146">
        <f>IF(F1153="",0,VLOOKUP(F1153,'Bảng tổng hợp'!$P$11:$Q$397,2,0))</f>
        <v>0</v>
      </c>
      <c r="K1153" s="147">
        <f t="shared" si="2"/>
        <v>0</v>
      </c>
      <c r="L1153" s="148" t="str">
        <f>IF($F1153="","",VLOOKUP($F1153,'Bảng tổng hợp'!$C$11:$M$20000,10,0))</f>
        <v/>
      </c>
      <c r="M1153" s="149" t="str">
        <f>IF($F1153="","",VLOOKUP($F1153,'Bảng tổng hợp'!$C$11:$M$20000,11,0))</f>
        <v/>
      </c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F1153" s="15"/>
      <c r="AG1153" s="15"/>
    </row>
    <row r="1154" ht="15.75" customHeight="1">
      <c r="A1154" s="15"/>
      <c r="B1154" s="15"/>
      <c r="C1154" s="16"/>
      <c r="D1154" s="15"/>
      <c r="E1154" s="15"/>
      <c r="F1154" s="15"/>
      <c r="G1154" s="143" t="str">
        <f>IF($F1154="","",VLOOKUP($F1154,'Bảng tổng hợp'!$C$11:$Q$20000,2,0))</f>
        <v/>
      </c>
      <c r="H1154" s="144" t="str">
        <f>IF($F1154="","",VLOOKUP($F1154,'Bảng tổng hợp'!$C$11:$Q$20000,3,0))</f>
        <v/>
      </c>
      <c r="I1154" s="19"/>
      <c r="J1154" s="146">
        <f>IF(F1154="",0,VLOOKUP(F1154,'Bảng tổng hợp'!$P$11:$Q$397,2,0))</f>
        <v>0</v>
      </c>
      <c r="K1154" s="147">
        <f t="shared" si="2"/>
        <v>0</v>
      </c>
      <c r="L1154" s="148" t="str">
        <f>IF($F1154="","",VLOOKUP($F1154,'Bảng tổng hợp'!$C$11:$M$20000,10,0))</f>
        <v/>
      </c>
      <c r="M1154" s="149" t="str">
        <f>IF($F1154="","",VLOOKUP($F1154,'Bảng tổng hợp'!$C$11:$M$20000,11,0))</f>
        <v/>
      </c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F1154" s="15"/>
      <c r="AG1154" s="15"/>
    </row>
    <row r="1155" ht="15.75" customHeight="1">
      <c r="A1155" s="15"/>
      <c r="B1155" s="15"/>
      <c r="C1155" s="16"/>
      <c r="D1155" s="15"/>
      <c r="E1155" s="15"/>
      <c r="F1155" s="15"/>
      <c r="G1155" s="143" t="str">
        <f>IF($F1155="","",VLOOKUP($F1155,'Bảng tổng hợp'!$C$11:$Q$20000,2,0))</f>
        <v/>
      </c>
      <c r="H1155" s="144" t="str">
        <f>IF($F1155="","",VLOOKUP($F1155,'Bảng tổng hợp'!$C$11:$Q$20000,3,0))</f>
        <v/>
      </c>
      <c r="I1155" s="19"/>
      <c r="J1155" s="146">
        <f>IF(F1155="",0,VLOOKUP(F1155,'Bảng tổng hợp'!$P$11:$Q$397,2,0))</f>
        <v>0</v>
      </c>
      <c r="K1155" s="147">
        <f t="shared" si="2"/>
        <v>0</v>
      </c>
      <c r="L1155" s="148" t="str">
        <f>IF($F1155="","",VLOOKUP($F1155,'Bảng tổng hợp'!$C$11:$M$20000,10,0))</f>
        <v/>
      </c>
      <c r="M1155" s="149" t="str">
        <f>IF($F1155="","",VLOOKUP($F1155,'Bảng tổng hợp'!$C$11:$M$20000,11,0))</f>
        <v/>
      </c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F1155" s="15"/>
      <c r="AG1155" s="15"/>
    </row>
    <row r="1156" ht="15.75" customHeight="1">
      <c r="A1156" s="15"/>
      <c r="B1156" s="15"/>
      <c r="C1156" s="16"/>
      <c r="D1156" s="15"/>
      <c r="E1156" s="15"/>
      <c r="F1156" s="15"/>
      <c r="G1156" s="143" t="str">
        <f>IF($F1156="","",VLOOKUP($F1156,'Bảng tổng hợp'!$C$11:$Q$20000,2,0))</f>
        <v/>
      </c>
      <c r="H1156" s="144" t="str">
        <f>IF($F1156="","",VLOOKUP($F1156,'Bảng tổng hợp'!$C$11:$Q$20000,3,0))</f>
        <v/>
      </c>
      <c r="I1156" s="19"/>
      <c r="J1156" s="146">
        <f>IF(F1156="",0,VLOOKUP(F1156,'Bảng tổng hợp'!$P$11:$Q$397,2,0))</f>
        <v>0</v>
      </c>
      <c r="K1156" s="147">
        <f t="shared" si="2"/>
        <v>0</v>
      </c>
      <c r="L1156" s="148" t="str">
        <f>IF($F1156="","",VLOOKUP($F1156,'Bảng tổng hợp'!$C$11:$M$20000,10,0))</f>
        <v/>
      </c>
      <c r="M1156" s="149" t="str">
        <f>IF($F1156="","",VLOOKUP($F1156,'Bảng tổng hợp'!$C$11:$M$20000,11,0))</f>
        <v/>
      </c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F1156" s="15"/>
      <c r="AG1156" s="15"/>
    </row>
    <row r="1157" ht="15.75" customHeight="1">
      <c r="A1157" s="15"/>
      <c r="B1157" s="15"/>
      <c r="C1157" s="16"/>
      <c r="D1157" s="15"/>
      <c r="E1157" s="15"/>
      <c r="F1157" s="15"/>
      <c r="G1157" s="143" t="str">
        <f>IF($F1157="","",VLOOKUP($F1157,'Bảng tổng hợp'!$C$11:$Q$20000,2,0))</f>
        <v/>
      </c>
      <c r="H1157" s="144" t="str">
        <f>IF($F1157="","",VLOOKUP($F1157,'Bảng tổng hợp'!$C$11:$Q$20000,3,0))</f>
        <v/>
      </c>
      <c r="I1157" s="19"/>
      <c r="J1157" s="146">
        <f>IF(F1157="",0,VLOOKUP(F1157,'Bảng tổng hợp'!$P$11:$Q$397,2,0))</f>
        <v>0</v>
      </c>
      <c r="K1157" s="147">
        <f t="shared" si="2"/>
        <v>0</v>
      </c>
      <c r="L1157" s="148" t="str">
        <f>IF($F1157="","",VLOOKUP($F1157,'Bảng tổng hợp'!$C$11:$M$20000,10,0))</f>
        <v/>
      </c>
      <c r="M1157" s="149" t="str">
        <f>IF($F1157="","",VLOOKUP($F1157,'Bảng tổng hợp'!$C$11:$M$20000,11,0))</f>
        <v/>
      </c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F1157" s="15"/>
      <c r="AG1157" s="15"/>
    </row>
    <row r="1158" ht="15.75" customHeight="1">
      <c r="A1158" s="15"/>
      <c r="B1158" s="15"/>
      <c r="C1158" s="16"/>
      <c r="D1158" s="15"/>
      <c r="E1158" s="15"/>
      <c r="F1158" s="15"/>
      <c r="G1158" s="143" t="str">
        <f>IF($F1158="","",VLOOKUP($F1158,'Bảng tổng hợp'!$C$11:$Q$20000,2,0))</f>
        <v/>
      </c>
      <c r="H1158" s="144" t="str">
        <f>IF($F1158="","",VLOOKUP($F1158,'Bảng tổng hợp'!$C$11:$Q$20000,3,0))</f>
        <v/>
      </c>
      <c r="I1158" s="19"/>
      <c r="J1158" s="146">
        <f>IF(F1158="",0,VLOOKUP(F1158,'Bảng tổng hợp'!$P$11:$Q$397,2,0))</f>
        <v>0</v>
      </c>
      <c r="K1158" s="147">
        <f t="shared" si="2"/>
        <v>0</v>
      </c>
      <c r="L1158" s="148" t="str">
        <f>IF($F1158="","",VLOOKUP($F1158,'Bảng tổng hợp'!$C$11:$M$20000,10,0))</f>
        <v/>
      </c>
      <c r="M1158" s="149" t="str">
        <f>IF($F1158="","",VLOOKUP($F1158,'Bảng tổng hợp'!$C$11:$M$20000,11,0))</f>
        <v/>
      </c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F1158" s="15"/>
      <c r="AG1158" s="15"/>
    </row>
    <row r="1159" ht="15.75" customHeight="1">
      <c r="A1159" s="15"/>
      <c r="B1159" s="15"/>
      <c r="C1159" s="16"/>
      <c r="D1159" s="15"/>
      <c r="E1159" s="15"/>
      <c r="F1159" s="15"/>
      <c r="G1159" s="143" t="str">
        <f>IF($F1159="","",VLOOKUP($F1159,'Bảng tổng hợp'!$C$11:$Q$20000,2,0))</f>
        <v/>
      </c>
      <c r="H1159" s="144" t="str">
        <f>IF($F1159="","",VLOOKUP($F1159,'Bảng tổng hợp'!$C$11:$Q$20000,3,0))</f>
        <v/>
      </c>
      <c r="I1159" s="19"/>
      <c r="J1159" s="146">
        <f>IF(F1159="",0,VLOOKUP(F1159,'Bảng tổng hợp'!$P$11:$Q$397,2,0))</f>
        <v>0</v>
      </c>
      <c r="K1159" s="147">
        <f t="shared" si="2"/>
        <v>0</v>
      </c>
      <c r="L1159" s="148" t="str">
        <f>IF($F1159="","",VLOOKUP($F1159,'Bảng tổng hợp'!$C$11:$M$20000,10,0))</f>
        <v/>
      </c>
      <c r="M1159" s="149" t="str">
        <f>IF($F1159="","",VLOOKUP($F1159,'Bảng tổng hợp'!$C$11:$M$20000,11,0))</f>
        <v/>
      </c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  <c r="AB1159" s="15"/>
      <c r="AC1159" s="15"/>
      <c r="AD1159" s="15"/>
      <c r="AE1159" s="15"/>
      <c r="AF1159" s="15"/>
      <c r="AG1159" s="15"/>
    </row>
    <row r="1160" ht="15.75" customHeight="1">
      <c r="A1160" s="15"/>
      <c r="B1160" s="15"/>
      <c r="C1160" s="16"/>
      <c r="D1160" s="15"/>
      <c r="E1160" s="15"/>
      <c r="F1160" s="15"/>
      <c r="G1160" s="143" t="str">
        <f>IF($F1160="","",VLOOKUP($F1160,'Bảng tổng hợp'!$C$11:$Q$20000,2,0))</f>
        <v/>
      </c>
      <c r="H1160" s="144" t="str">
        <f>IF($F1160="","",VLOOKUP($F1160,'Bảng tổng hợp'!$C$11:$Q$20000,3,0))</f>
        <v/>
      </c>
      <c r="I1160" s="19"/>
      <c r="J1160" s="146">
        <f>IF(F1160="",0,VLOOKUP(F1160,'Bảng tổng hợp'!$P$11:$Q$397,2,0))</f>
        <v>0</v>
      </c>
      <c r="K1160" s="147">
        <f t="shared" si="2"/>
        <v>0</v>
      </c>
      <c r="L1160" s="148" t="str">
        <f>IF($F1160="","",VLOOKUP($F1160,'Bảng tổng hợp'!$C$11:$M$20000,10,0))</f>
        <v/>
      </c>
      <c r="M1160" s="149" t="str">
        <f>IF($F1160="","",VLOOKUP($F1160,'Bảng tổng hợp'!$C$11:$M$20000,11,0))</f>
        <v/>
      </c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F1160" s="15"/>
      <c r="AG1160" s="15"/>
    </row>
    <row r="1161" ht="15.75" customHeight="1">
      <c r="A1161" s="15"/>
      <c r="B1161" s="15"/>
      <c r="C1161" s="16"/>
      <c r="D1161" s="15"/>
      <c r="E1161" s="15"/>
      <c r="F1161" s="15"/>
      <c r="G1161" s="143" t="str">
        <f>IF($F1161="","",VLOOKUP($F1161,'Bảng tổng hợp'!$C$11:$Q$20000,2,0))</f>
        <v/>
      </c>
      <c r="H1161" s="144" t="str">
        <f>IF($F1161="","",VLOOKUP($F1161,'Bảng tổng hợp'!$C$11:$Q$20000,3,0))</f>
        <v/>
      </c>
      <c r="I1161" s="19"/>
      <c r="J1161" s="146">
        <f>IF(F1161="",0,VLOOKUP(F1161,'Bảng tổng hợp'!$P$11:$Q$397,2,0))</f>
        <v>0</v>
      </c>
      <c r="K1161" s="147">
        <f t="shared" si="2"/>
        <v>0</v>
      </c>
      <c r="L1161" s="148" t="str">
        <f>IF($F1161="","",VLOOKUP($F1161,'Bảng tổng hợp'!$C$11:$M$20000,10,0))</f>
        <v/>
      </c>
      <c r="M1161" s="149" t="str">
        <f>IF($F1161="","",VLOOKUP($F1161,'Bảng tổng hợp'!$C$11:$M$20000,11,0))</f>
        <v/>
      </c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F1161" s="15"/>
      <c r="AG1161" s="15"/>
    </row>
    <row r="1162" ht="15.75" customHeight="1">
      <c r="A1162" s="15"/>
      <c r="B1162" s="15"/>
      <c r="C1162" s="16"/>
      <c r="D1162" s="15"/>
      <c r="E1162" s="15"/>
      <c r="F1162" s="15"/>
      <c r="G1162" s="143" t="str">
        <f>IF($F1162="","",VLOOKUP($F1162,'Bảng tổng hợp'!$C$11:$Q$20000,2,0))</f>
        <v/>
      </c>
      <c r="H1162" s="144" t="str">
        <f>IF($F1162="","",VLOOKUP($F1162,'Bảng tổng hợp'!$C$11:$Q$20000,3,0))</f>
        <v/>
      </c>
      <c r="I1162" s="19"/>
      <c r="J1162" s="146">
        <f>IF(F1162="",0,VLOOKUP(F1162,'Bảng tổng hợp'!$P$11:$Q$397,2,0))</f>
        <v>0</v>
      </c>
      <c r="K1162" s="147">
        <f t="shared" si="2"/>
        <v>0</v>
      </c>
      <c r="L1162" s="148" t="str">
        <f>IF($F1162="","",VLOOKUP($F1162,'Bảng tổng hợp'!$C$11:$M$20000,10,0))</f>
        <v/>
      </c>
      <c r="M1162" s="149" t="str">
        <f>IF($F1162="","",VLOOKUP($F1162,'Bảng tổng hợp'!$C$11:$M$20000,11,0))</f>
        <v/>
      </c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  <c r="AB1162" s="15"/>
      <c r="AC1162" s="15"/>
      <c r="AD1162" s="15"/>
      <c r="AE1162" s="15"/>
      <c r="AF1162" s="15"/>
      <c r="AG1162" s="15"/>
    </row>
    <row r="1163" ht="15.75" customHeight="1">
      <c r="A1163" s="15"/>
      <c r="B1163" s="15"/>
      <c r="C1163" s="16"/>
      <c r="D1163" s="15"/>
      <c r="E1163" s="15"/>
      <c r="F1163" s="15"/>
      <c r="G1163" s="143" t="str">
        <f>IF($F1163="","",VLOOKUP($F1163,'Bảng tổng hợp'!$C$11:$Q$20000,2,0))</f>
        <v/>
      </c>
      <c r="H1163" s="144" t="str">
        <f>IF($F1163="","",VLOOKUP($F1163,'Bảng tổng hợp'!$C$11:$Q$20000,3,0))</f>
        <v/>
      </c>
      <c r="I1163" s="19"/>
      <c r="J1163" s="146">
        <f>IF(F1163="",0,VLOOKUP(F1163,'Bảng tổng hợp'!$P$11:$Q$397,2,0))</f>
        <v>0</v>
      </c>
      <c r="K1163" s="147">
        <f t="shared" si="2"/>
        <v>0</v>
      </c>
      <c r="L1163" s="148" t="str">
        <f>IF($F1163="","",VLOOKUP($F1163,'Bảng tổng hợp'!$C$11:$M$20000,10,0))</f>
        <v/>
      </c>
      <c r="M1163" s="149" t="str">
        <f>IF($F1163="","",VLOOKUP($F1163,'Bảng tổng hợp'!$C$11:$M$20000,11,0))</f>
        <v/>
      </c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F1163" s="15"/>
      <c r="AG1163" s="15"/>
    </row>
    <row r="1164" ht="15.75" customHeight="1">
      <c r="A1164" s="15"/>
      <c r="B1164" s="15"/>
      <c r="C1164" s="16"/>
      <c r="D1164" s="15"/>
      <c r="E1164" s="15"/>
      <c r="F1164" s="15"/>
      <c r="G1164" s="143" t="str">
        <f>IF($F1164="","",VLOOKUP($F1164,'Bảng tổng hợp'!$C$11:$Q$20000,2,0))</f>
        <v/>
      </c>
      <c r="H1164" s="144" t="str">
        <f>IF($F1164="","",VLOOKUP($F1164,'Bảng tổng hợp'!$C$11:$Q$20000,3,0))</f>
        <v/>
      </c>
      <c r="I1164" s="19"/>
      <c r="J1164" s="146">
        <f>IF(F1164="",0,VLOOKUP(F1164,'Bảng tổng hợp'!$P$11:$Q$397,2,0))</f>
        <v>0</v>
      </c>
      <c r="K1164" s="147">
        <f t="shared" si="2"/>
        <v>0</v>
      </c>
      <c r="L1164" s="148" t="str">
        <f>IF($F1164="","",VLOOKUP($F1164,'Bảng tổng hợp'!$C$11:$M$20000,10,0))</f>
        <v/>
      </c>
      <c r="M1164" s="149" t="str">
        <f>IF($F1164="","",VLOOKUP($F1164,'Bảng tổng hợp'!$C$11:$M$20000,11,0))</f>
        <v/>
      </c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F1164" s="15"/>
      <c r="AG1164" s="15"/>
    </row>
    <row r="1165" ht="15.75" customHeight="1">
      <c r="A1165" s="15"/>
      <c r="B1165" s="15"/>
      <c r="C1165" s="16"/>
      <c r="D1165" s="15"/>
      <c r="E1165" s="15"/>
      <c r="F1165" s="15"/>
      <c r="G1165" s="143" t="str">
        <f>IF($F1165="","",VLOOKUP($F1165,'Bảng tổng hợp'!$C$11:$Q$20000,2,0))</f>
        <v/>
      </c>
      <c r="H1165" s="144" t="str">
        <f>IF($F1165="","",VLOOKUP($F1165,'Bảng tổng hợp'!$C$11:$Q$20000,3,0))</f>
        <v/>
      </c>
      <c r="I1165" s="19"/>
      <c r="J1165" s="146">
        <f>IF(F1165="",0,VLOOKUP(F1165,'Bảng tổng hợp'!$P$11:$Q$397,2,0))</f>
        <v>0</v>
      </c>
      <c r="K1165" s="147">
        <f t="shared" si="2"/>
        <v>0</v>
      </c>
      <c r="L1165" s="148" t="str">
        <f>IF($F1165="","",VLOOKUP($F1165,'Bảng tổng hợp'!$C$11:$M$20000,10,0))</f>
        <v/>
      </c>
      <c r="M1165" s="149" t="str">
        <f>IF($F1165="","",VLOOKUP($F1165,'Bảng tổng hợp'!$C$11:$M$20000,11,0))</f>
        <v/>
      </c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F1165" s="15"/>
      <c r="AG1165" s="15"/>
    </row>
    <row r="1166" ht="15.75" customHeight="1">
      <c r="A1166" s="15"/>
      <c r="B1166" s="15"/>
      <c r="C1166" s="16"/>
      <c r="D1166" s="15"/>
      <c r="E1166" s="15"/>
      <c r="F1166" s="15"/>
      <c r="G1166" s="143" t="str">
        <f>IF($F1166="","",VLOOKUP($F1166,'Bảng tổng hợp'!$C$11:$Q$20000,2,0))</f>
        <v/>
      </c>
      <c r="H1166" s="144" t="str">
        <f>IF($F1166="","",VLOOKUP($F1166,'Bảng tổng hợp'!$C$11:$Q$20000,3,0))</f>
        <v/>
      </c>
      <c r="I1166" s="19"/>
      <c r="J1166" s="146">
        <f>IF(F1166="",0,VLOOKUP(F1166,'Bảng tổng hợp'!$P$11:$Q$397,2,0))</f>
        <v>0</v>
      </c>
      <c r="K1166" s="147">
        <f t="shared" si="2"/>
        <v>0</v>
      </c>
      <c r="L1166" s="148" t="str">
        <f>IF($F1166="","",VLOOKUP($F1166,'Bảng tổng hợp'!$C$11:$M$20000,10,0))</f>
        <v/>
      </c>
      <c r="M1166" s="149" t="str">
        <f>IF($F1166="","",VLOOKUP($F1166,'Bảng tổng hợp'!$C$11:$M$20000,11,0))</f>
        <v/>
      </c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  <c r="AE1166" s="15"/>
      <c r="AF1166" s="15"/>
      <c r="AG1166" s="15"/>
    </row>
    <row r="1167" ht="15.75" customHeight="1">
      <c r="A1167" s="15"/>
      <c r="B1167" s="15"/>
      <c r="C1167" s="16"/>
      <c r="D1167" s="15"/>
      <c r="E1167" s="15"/>
      <c r="F1167" s="15"/>
      <c r="G1167" s="143" t="str">
        <f>IF($F1167="","",VLOOKUP($F1167,'Bảng tổng hợp'!$C$11:$Q$20000,2,0))</f>
        <v/>
      </c>
      <c r="H1167" s="144" t="str">
        <f>IF($F1167="","",VLOOKUP($F1167,'Bảng tổng hợp'!$C$11:$Q$20000,3,0))</f>
        <v/>
      </c>
      <c r="I1167" s="19"/>
      <c r="J1167" s="146">
        <f>IF(F1167="",0,VLOOKUP(F1167,'Bảng tổng hợp'!$P$11:$Q$397,2,0))</f>
        <v>0</v>
      </c>
      <c r="K1167" s="147">
        <f t="shared" si="2"/>
        <v>0</v>
      </c>
      <c r="L1167" s="148" t="str">
        <f>IF($F1167="","",VLOOKUP($F1167,'Bảng tổng hợp'!$C$11:$M$20000,10,0))</f>
        <v/>
      </c>
      <c r="M1167" s="149" t="str">
        <f>IF($F1167="","",VLOOKUP($F1167,'Bảng tổng hợp'!$C$11:$M$20000,11,0))</f>
        <v/>
      </c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F1167" s="15"/>
      <c r="AG1167" s="15"/>
    </row>
    <row r="1168" ht="15.75" customHeight="1">
      <c r="A1168" s="15"/>
      <c r="B1168" s="15"/>
      <c r="C1168" s="16"/>
      <c r="D1168" s="15"/>
      <c r="E1168" s="15"/>
      <c r="F1168" s="15"/>
      <c r="G1168" s="143" t="str">
        <f>IF($F1168="","",VLOOKUP($F1168,'Bảng tổng hợp'!$C$11:$Q$20000,2,0))</f>
        <v/>
      </c>
      <c r="H1168" s="144" t="str">
        <f>IF($F1168="","",VLOOKUP($F1168,'Bảng tổng hợp'!$C$11:$Q$20000,3,0))</f>
        <v/>
      </c>
      <c r="I1168" s="19"/>
      <c r="J1168" s="146">
        <f>IF(F1168="",0,VLOOKUP(F1168,'Bảng tổng hợp'!$P$11:$Q$397,2,0))</f>
        <v>0</v>
      </c>
      <c r="K1168" s="147">
        <f t="shared" si="2"/>
        <v>0</v>
      </c>
      <c r="L1168" s="148" t="str">
        <f>IF($F1168="","",VLOOKUP($F1168,'Bảng tổng hợp'!$C$11:$M$20000,10,0))</f>
        <v/>
      </c>
      <c r="M1168" s="149" t="str">
        <f>IF($F1168="","",VLOOKUP($F1168,'Bảng tổng hợp'!$C$11:$M$20000,11,0))</f>
        <v/>
      </c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  <c r="AB1168" s="15"/>
      <c r="AC1168" s="15"/>
      <c r="AD1168" s="15"/>
      <c r="AE1168" s="15"/>
      <c r="AF1168" s="15"/>
      <c r="AG1168" s="15"/>
    </row>
    <row r="1169" ht="15.75" customHeight="1">
      <c r="A1169" s="15"/>
      <c r="B1169" s="15"/>
      <c r="C1169" s="16"/>
      <c r="D1169" s="15"/>
      <c r="E1169" s="15"/>
      <c r="F1169" s="15"/>
      <c r="G1169" s="143" t="str">
        <f>IF($F1169="","",VLOOKUP($F1169,'Bảng tổng hợp'!$C$11:$Q$20000,2,0))</f>
        <v/>
      </c>
      <c r="H1169" s="144" t="str">
        <f>IF($F1169="","",VLOOKUP($F1169,'Bảng tổng hợp'!$C$11:$Q$20000,3,0))</f>
        <v/>
      </c>
      <c r="I1169" s="19"/>
      <c r="J1169" s="146">
        <f>IF(F1169="",0,VLOOKUP(F1169,'Bảng tổng hợp'!$P$11:$Q$397,2,0))</f>
        <v>0</v>
      </c>
      <c r="K1169" s="147">
        <f t="shared" si="2"/>
        <v>0</v>
      </c>
      <c r="L1169" s="148" t="str">
        <f>IF($F1169="","",VLOOKUP($F1169,'Bảng tổng hợp'!$C$11:$M$20000,10,0))</f>
        <v/>
      </c>
      <c r="M1169" s="149" t="str">
        <f>IF($F1169="","",VLOOKUP($F1169,'Bảng tổng hợp'!$C$11:$M$20000,11,0))</f>
        <v/>
      </c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F1169" s="15"/>
      <c r="AG1169" s="15"/>
    </row>
    <row r="1170" ht="15.75" customHeight="1">
      <c r="A1170" s="15"/>
      <c r="B1170" s="15"/>
      <c r="C1170" s="16"/>
      <c r="D1170" s="15"/>
      <c r="E1170" s="15"/>
      <c r="F1170" s="15"/>
      <c r="G1170" s="143" t="str">
        <f>IF($F1170="","",VLOOKUP($F1170,'Bảng tổng hợp'!$C$11:$Q$20000,2,0))</f>
        <v/>
      </c>
      <c r="H1170" s="144" t="str">
        <f>IF($F1170="","",VLOOKUP($F1170,'Bảng tổng hợp'!$C$11:$Q$20000,3,0))</f>
        <v/>
      </c>
      <c r="I1170" s="19"/>
      <c r="J1170" s="146">
        <f>IF(F1170="",0,VLOOKUP(F1170,'Bảng tổng hợp'!$P$11:$Q$397,2,0))</f>
        <v>0</v>
      </c>
      <c r="K1170" s="147">
        <f t="shared" si="2"/>
        <v>0</v>
      </c>
      <c r="L1170" s="148" t="str">
        <f>IF($F1170="","",VLOOKUP($F1170,'Bảng tổng hợp'!$C$11:$M$20000,10,0))</f>
        <v/>
      </c>
      <c r="M1170" s="149" t="str">
        <f>IF($F1170="","",VLOOKUP($F1170,'Bảng tổng hợp'!$C$11:$M$20000,11,0))</f>
        <v/>
      </c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F1170" s="15"/>
      <c r="AG1170" s="15"/>
    </row>
    <row r="1171" ht="15.75" customHeight="1">
      <c r="A1171" s="15"/>
      <c r="B1171" s="15"/>
      <c r="C1171" s="16"/>
      <c r="D1171" s="15"/>
      <c r="E1171" s="15"/>
      <c r="F1171" s="15"/>
      <c r="G1171" s="143" t="str">
        <f>IF($F1171="","",VLOOKUP($F1171,'Bảng tổng hợp'!$C$11:$Q$20000,2,0))</f>
        <v/>
      </c>
      <c r="H1171" s="144" t="str">
        <f>IF($F1171="","",VLOOKUP($F1171,'Bảng tổng hợp'!$C$11:$Q$20000,3,0))</f>
        <v/>
      </c>
      <c r="I1171" s="19"/>
      <c r="J1171" s="146">
        <f>IF(F1171="",0,VLOOKUP(F1171,'Bảng tổng hợp'!$P$11:$Q$397,2,0))</f>
        <v>0</v>
      </c>
      <c r="K1171" s="147">
        <f t="shared" si="2"/>
        <v>0</v>
      </c>
      <c r="L1171" s="148" t="str">
        <f>IF($F1171="","",VLOOKUP($F1171,'Bảng tổng hợp'!$C$11:$M$20000,10,0))</f>
        <v/>
      </c>
      <c r="M1171" s="149" t="str">
        <f>IF($F1171="","",VLOOKUP($F1171,'Bảng tổng hợp'!$C$11:$M$20000,11,0))</f>
        <v/>
      </c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F1171" s="15"/>
      <c r="AG1171" s="15"/>
    </row>
    <row r="1172" ht="15.75" customHeight="1">
      <c r="A1172" s="15"/>
      <c r="B1172" s="15"/>
      <c r="C1172" s="16"/>
      <c r="D1172" s="15"/>
      <c r="E1172" s="15"/>
      <c r="F1172" s="15"/>
      <c r="G1172" s="143" t="str">
        <f>IF($F1172="","",VLOOKUP($F1172,'Bảng tổng hợp'!$C$11:$Q$20000,2,0))</f>
        <v/>
      </c>
      <c r="H1172" s="144" t="str">
        <f>IF($F1172="","",VLOOKUP($F1172,'Bảng tổng hợp'!$C$11:$Q$20000,3,0))</f>
        <v/>
      </c>
      <c r="I1172" s="19"/>
      <c r="J1172" s="146">
        <f>IF(F1172="",0,VLOOKUP(F1172,'Bảng tổng hợp'!$P$11:$Q$397,2,0))</f>
        <v>0</v>
      </c>
      <c r="K1172" s="147">
        <f t="shared" si="2"/>
        <v>0</v>
      </c>
      <c r="L1172" s="148" t="str">
        <f>IF($F1172="","",VLOOKUP($F1172,'Bảng tổng hợp'!$C$11:$M$20000,10,0))</f>
        <v/>
      </c>
      <c r="M1172" s="149" t="str">
        <f>IF($F1172="","",VLOOKUP($F1172,'Bảng tổng hợp'!$C$11:$M$20000,11,0))</f>
        <v/>
      </c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F1172" s="15"/>
      <c r="AG1172" s="15"/>
    </row>
    <row r="1173" ht="15.75" customHeight="1">
      <c r="A1173" s="15"/>
      <c r="B1173" s="15"/>
      <c r="C1173" s="16"/>
      <c r="D1173" s="15"/>
      <c r="E1173" s="15"/>
      <c r="F1173" s="15"/>
      <c r="G1173" s="143" t="str">
        <f>IF($F1173="","",VLOOKUP($F1173,'Bảng tổng hợp'!$C$11:$Q$20000,2,0))</f>
        <v/>
      </c>
      <c r="H1173" s="144" t="str">
        <f>IF($F1173="","",VLOOKUP($F1173,'Bảng tổng hợp'!$C$11:$Q$20000,3,0))</f>
        <v/>
      </c>
      <c r="I1173" s="19"/>
      <c r="J1173" s="146">
        <f>IF(F1173="",0,VLOOKUP(F1173,'Bảng tổng hợp'!$P$11:$Q$397,2,0))</f>
        <v>0</v>
      </c>
      <c r="K1173" s="147">
        <f t="shared" si="2"/>
        <v>0</v>
      </c>
      <c r="L1173" s="148" t="str">
        <f>IF($F1173="","",VLOOKUP($F1173,'Bảng tổng hợp'!$C$11:$M$20000,10,0))</f>
        <v/>
      </c>
      <c r="M1173" s="149" t="str">
        <f>IF($F1173="","",VLOOKUP($F1173,'Bảng tổng hợp'!$C$11:$M$20000,11,0))</f>
        <v/>
      </c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F1173" s="15"/>
      <c r="AG1173" s="15"/>
    </row>
    <row r="1174" ht="15.75" customHeight="1">
      <c r="A1174" s="15"/>
      <c r="B1174" s="15"/>
      <c r="C1174" s="16"/>
      <c r="D1174" s="15"/>
      <c r="E1174" s="15"/>
      <c r="F1174" s="15"/>
      <c r="G1174" s="143" t="str">
        <f>IF($F1174="","",VLOOKUP($F1174,'Bảng tổng hợp'!$C$11:$Q$20000,2,0))</f>
        <v/>
      </c>
      <c r="H1174" s="144" t="str">
        <f>IF($F1174="","",VLOOKUP($F1174,'Bảng tổng hợp'!$C$11:$Q$20000,3,0))</f>
        <v/>
      </c>
      <c r="I1174" s="19"/>
      <c r="J1174" s="146">
        <f>IF(F1174="",0,VLOOKUP(F1174,'Bảng tổng hợp'!$P$11:$Q$397,2,0))</f>
        <v>0</v>
      </c>
      <c r="K1174" s="147">
        <f t="shared" si="2"/>
        <v>0</v>
      </c>
      <c r="L1174" s="148" t="str">
        <f>IF($F1174="","",VLOOKUP($F1174,'Bảng tổng hợp'!$C$11:$M$20000,10,0))</f>
        <v/>
      </c>
      <c r="M1174" s="149" t="str">
        <f>IF($F1174="","",VLOOKUP($F1174,'Bảng tổng hợp'!$C$11:$M$20000,11,0))</f>
        <v/>
      </c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F1174" s="15"/>
      <c r="AG1174" s="15"/>
    </row>
    <row r="1175" ht="15.75" customHeight="1">
      <c r="A1175" s="15"/>
      <c r="B1175" s="15"/>
      <c r="C1175" s="16"/>
      <c r="D1175" s="15"/>
      <c r="E1175" s="15"/>
      <c r="F1175" s="15"/>
      <c r="G1175" s="143" t="str">
        <f>IF($F1175="","",VLOOKUP($F1175,'Bảng tổng hợp'!$C$11:$Q$20000,2,0))</f>
        <v/>
      </c>
      <c r="H1175" s="144" t="str">
        <f>IF($F1175="","",VLOOKUP($F1175,'Bảng tổng hợp'!$C$11:$Q$20000,3,0))</f>
        <v/>
      </c>
      <c r="I1175" s="19"/>
      <c r="J1175" s="146">
        <f>IF(F1175="",0,VLOOKUP(F1175,'Bảng tổng hợp'!$P$11:$Q$397,2,0))</f>
        <v>0</v>
      </c>
      <c r="K1175" s="147">
        <f t="shared" si="2"/>
        <v>0</v>
      </c>
      <c r="L1175" s="148" t="str">
        <f>IF($F1175="","",VLOOKUP($F1175,'Bảng tổng hợp'!$C$11:$M$20000,10,0))</f>
        <v/>
      </c>
      <c r="M1175" s="149" t="str">
        <f>IF($F1175="","",VLOOKUP($F1175,'Bảng tổng hợp'!$C$11:$M$20000,11,0))</f>
        <v/>
      </c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F1175" s="15"/>
      <c r="AG1175" s="15"/>
    </row>
    <row r="1176" ht="15.75" customHeight="1">
      <c r="A1176" s="15"/>
      <c r="B1176" s="15"/>
      <c r="C1176" s="16"/>
      <c r="D1176" s="15"/>
      <c r="E1176" s="15"/>
      <c r="F1176" s="15"/>
      <c r="G1176" s="143" t="str">
        <f>IF($F1176="","",VLOOKUP($F1176,'Bảng tổng hợp'!$C$11:$Q$20000,2,0))</f>
        <v/>
      </c>
      <c r="H1176" s="144" t="str">
        <f>IF($F1176="","",VLOOKUP($F1176,'Bảng tổng hợp'!$C$11:$Q$20000,3,0))</f>
        <v/>
      </c>
      <c r="I1176" s="19"/>
      <c r="J1176" s="146">
        <f>IF(F1176="",0,VLOOKUP(F1176,'Bảng tổng hợp'!$P$11:$Q$397,2,0))</f>
        <v>0</v>
      </c>
      <c r="K1176" s="147">
        <f t="shared" si="2"/>
        <v>0</v>
      </c>
      <c r="L1176" s="148" t="str">
        <f>IF($F1176="","",VLOOKUP($F1176,'Bảng tổng hợp'!$C$11:$M$20000,10,0))</f>
        <v/>
      </c>
      <c r="M1176" s="149" t="str">
        <f>IF($F1176="","",VLOOKUP($F1176,'Bảng tổng hợp'!$C$11:$M$20000,11,0))</f>
        <v/>
      </c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/>
    </row>
    <row r="1177" ht="15.75" customHeight="1">
      <c r="A1177" s="15"/>
      <c r="B1177" s="15"/>
      <c r="C1177" s="16"/>
      <c r="D1177" s="15"/>
      <c r="E1177" s="15"/>
      <c r="F1177" s="15"/>
      <c r="G1177" s="143" t="str">
        <f>IF($F1177="","",VLOOKUP($F1177,'Bảng tổng hợp'!$C$11:$Q$20000,2,0))</f>
        <v/>
      </c>
      <c r="H1177" s="144" t="str">
        <f>IF($F1177="","",VLOOKUP($F1177,'Bảng tổng hợp'!$C$11:$Q$20000,3,0))</f>
        <v/>
      </c>
      <c r="I1177" s="19"/>
      <c r="J1177" s="146">
        <f>IF(F1177="",0,VLOOKUP(F1177,'Bảng tổng hợp'!$P$11:$Q$397,2,0))</f>
        <v>0</v>
      </c>
      <c r="K1177" s="147">
        <f t="shared" si="2"/>
        <v>0</v>
      </c>
      <c r="L1177" s="148" t="str">
        <f>IF($F1177="","",VLOOKUP($F1177,'Bảng tổng hợp'!$C$11:$M$20000,10,0))</f>
        <v/>
      </c>
      <c r="M1177" s="149" t="str">
        <f>IF($F1177="","",VLOOKUP($F1177,'Bảng tổng hợp'!$C$11:$M$20000,11,0))</f>
        <v/>
      </c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/>
    </row>
    <row r="1178" ht="15.75" customHeight="1">
      <c r="A1178" s="15"/>
      <c r="B1178" s="15"/>
      <c r="C1178" s="16"/>
      <c r="D1178" s="15"/>
      <c r="E1178" s="15"/>
      <c r="F1178" s="15"/>
      <c r="G1178" s="143" t="str">
        <f>IF($F1178="","",VLOOKUP($F1178,'Bảng tổng hợp'!$C$11:$Q$20000,2,0))</f>
        <v/>
      </c>
      <c r="H1178" s="144" t="str">
        <f>IF($F1178="","",VLOOKUP($F1178,'Bảng tổng hợp'!$C$11:$Q$20000,3,0))</f>
        <v/>
      </c>
      <c r="I1178" s="19"/>
      <c r="J1178" s="146">
        <f>IF(F1178="",0,VLOOKUP(F1178,'Bảng tổng hợp'!$P$11:$Q$397,2,0))</f>
        <v>0</v>
      </c>
      <c r="K1178" s="147">
        <f t="shared" si="2"/>
        <v>0</v>
      </c>
      <c r="L1178" s="148" t="str">
        <f>IF($F1178="","",VLOOKUP($F1178,'Bảng tổng hợp'!$C$11:$M$20000,10,0))</f>
        <v/>
      </c>
      <c r="M1178" s="149" t="str">
        <f>IF($F1178="","",VLOOKUP($F1178,'Bảng tổng hợp'!$C$11:$M$20000,11,0))</f>
        <v/>
      </c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F1178" s="15"/>
      <c r="AG1178" s="15"/>
    </row>
    <row r="1179" ht="15.75" customHeight="1">
      <c r="A1179" s="15"/>
      <c r="B1179" s="15"/>
      <c r="C1179" s="16"/>
      <c r="D1179" s="15"/>
      <c r="E1179" s="15"/>
      <c r="F1179" s="15"/>
      <c r="G1179" s="143" t="str">
        <f>IF($F1179="","",VLOOKUP($F1179,'Bảng tổng hợp'!$C$11:$Q$20000,2,0))</f>
        <v/>
      </c>
      <c r="H1179" s="144" t="str">
        <f>IF($F1179="","",VLOOKUP($F1179,'Bảng tổng hợp'!$C$11:$Q$20000,3,0))</f>
        <v/>
      </c>
      <c r="I1179" s="19"/>
      <c r="J1179" s="146">
        <f>IF(F1179="",0,VLOOKUP(F1179,'Bảng tổng hợp'!$P$11:$Q$397,2,0))</f>
        <v>0</v>
      </c>
      <c r="K1179" s="147">
        <f t="shared" si="2"/>
        <v>0</v>
      </c>
      <c r="L1179" s="148" t="str">
        <f>IF($F1179="","",VLOOKUP($F1179,'Bảng tổng hợp'!$C$11:$M$20000,10,0))</f>
        <v/>
      </c>
      <c r="M1179" s="149" t="str">
        <f>IF($F1179="","",VLOOKUP($F1179,'Bảng tổng hợp'!$C$11:$M$20000,11,0))</f>
        <v/>
      </c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  <c r="AE1179" s="15"/>
      <c r="AF1179" s="15"/>
      <c r="AG1179" s="15"/>
    </row>
    <row r="1180" ht="15.75" customHeight="1">
      <c r="A1180" s="15"/>
      <c r="B1180" s="15"/>
      <c r="C1180" s="16"/>
      <c r="D1180" s="15"/>
      <c r="E1180" s="15"/>
      <c r="F1180" s="15"/>
      <c r="G1180" s="143" t="str">
        <f>IF($F1180="","",VLOOKUP($F1180,'Bảng tổng hợp'!$C$11:$Q$20000,2,0))</f>
        <v/>
      </c>
      <c r="H1180" s="144" t="str">
        <f>IF($F1180="","",VLOOKUP($F1180,'Bảng tổng hợp'!$C$11:$Q$20000,3,0))</f>
        <v/>
      </c>
      <c r="I1180" s="19"/>
      <c r="J1180" s="146">
        <f>IF(F1180="",0,VLOOKUP(F1180,'Bảng tổng hợp'!$P$11:$Q$397,2,0))</f>
        <v>0</v>
      </c>
      <c r="K1180" s="147">
        <f t="shared" si="2"/>
        <v>0</v>
      </c>
      <c r="L1180" s="148" t="str">
        <f>IF($F1180="","",VLOOKUP($F1180,'Bảng tổng hợp'!$C$11:$M$20000,10,0))</f>
        <v/>
      </c>
      <c r="M1180" s="149" t="str">
        <f>IF($F1180="","",VLOOKUP($F1180,'Bảng tổng hợp'!$C$11:$M$20000,11,0))</f>
        <v/>
      </c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F1180" s="15"/>
      <c r="AG1180" s="15"/>
    </row>
    <row r="1181" ht="15.75" customHeight="1">
      <c r="A1181" s="15"/>
      <c r="B1181" s="15"/>
      <c r="C1181" s="16"/>
      <c r="D1181" s="15"/>
      <c r="E1181" s="15"/>
      <c r="F1181" s="15"/>
      <c r="G1181" s="143" t="str">
        <f>IF($F1181="","",VLOOKUP($F1181,'Bảng tổng hợp'!$C$11:$Q$20000,2,0))</f>
        <v/>
      </c>
      <c r="H1181" s="144" t="str">
        <f>IF($F1181="","",VLOOKUP($F1181,'Bảng tổng hợp'!$C$11:$Q$20000,3,0))</f>
        <v/>
      </c>
      <c r="I1181" s="19"/>
      <c r="J1181" s="146">
        <f>IF(F1181="",0,VLOOKUP(F1181,'Bảng tổng hợp'!$P$11:$Q$397,2,0))</f>
        <v>0</v>
      </c>
      <c r="K1181" s="147">
        <f t="shared" si="2"/>
        <v>0</v>
      </c>
      <c r="L1181" s="148" t="str">
        <f>IF($F1181="","",VLOOKUP($F1181,'Bảng tổng hợp'!$C$11:$M$20000,10,0))</f>
        <v/>
      </c>
      <c r="M1181" s="149" t="str">
        <f>IF($F1181="","",VLOOKUP($F1181,'Bảng tổng hợp'!$C$11:$M$20000,11,0))</f>
        <v/>
      </c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F1181" s="15"/>
      <c r="AG1181" s="15"/>
    </row>
    <row r="1182" ht="15.75" customHeight="1">
      <c r="A1182" s="15"/>
      <c r="B1182" s="15"/>
      <c r="C1182" s="16"/>
      <c r="D1182" s="15"/>
      <c r="E1182" s="15"/>
      <c r="F1182" s="15"/>
      <c r="G1182" s="143" t="str">
        <f>IF($F1182="","",VLOOKUP($F1182,'Bảng tổng hợp'!$C$11:$Q$20000,2,0))</f>
        <v/>
      </c>
      <c r="H1182" s="144" t="str">
        <f>IF($F1182="","",VLOOKUP($F1182,'Bảng tổng hợp'!$C$11:$Q$20000,3,0))</f>
        <v/>
      </c>
      <c r="I1182" s="19"/>
      <c r="J1182" s="146">
        <f>IF(F1182="",0,VLOOKUP(F1182,'Bảng tổng hợp'!$P$11:$Q$397,2,0))</f>
        <v>0</v>
      </c>
      <c r="K1182" s="147">
        <f t="shared" si="2"/>
        <v>0</v>
      </c>
      <c r="L1182" s="148" t="str">
        <f>IF($F1182="","",VLOOKUP($F1182,'Bảng tổng hợp'!$C$11:$M$20000,10,0))</f>
        <v/>
      </c>
      <c r="M1182" s="149" t="str">
        <f>IF($F1182="","",VLOOKUP($F1182,'Bảng tổng hợp'!$C$11:$M$20000,11,0))</f>
        <v/>
      </c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  <c r="AC1182" s="15"/>
      <c r="AD1182" s="15"/>
      <c r="AE1182" s="15"/>
      <c r="AF1182" s="15"/>
      <c r="AG1182" s="15"/>
    </row>
    <row r="1183" ht="15.75" customHeight="1">
      <c r="A1183" s="15"/>
      <c r="B1183" s="15"/>
      <c r="C1183" s="16"/>
      <c r="D1183" s="15"/>
      <c r="E1183" s="15"/>
      <c r="F1183" s="15"/>
      <c r="G1183" s="143" t="str">
        <f>IF($F1183="","",VLOOKUP($F1183,'Bảng tổng hợp'!$C$11:$Q$20000,2,0))</f>
        <v/>
      </c>
      <c r="H1183" s="144" t="str">
        <f>IF($F1183="","",VLOOKUP($F1183,'Bảng tổng hợp'!$C$11:$Q$20000,3,0))</f>
        <v/>
      </c>
      <c r="I1183" s="19"/>
      <c r="J1183" s="146">
        <f>IF(F1183="",0,VLOOKUP(F1183,'Bảng tổng hợp'!$P$11:$Q$397,2,0))</f>
        <v>0</v>
      </c>
      <c r="K1183" s="147">
        <f t="shared" si="2"/>
        <v>0</v>
      </c>
      <c r="L1183" s="148" t="str">
        <f>IF($F1183="","",VLOOKUP($F1183,'Bảng tổng hợp'!$C$11:$M$20000,10,0))</f>
        <v/>
      </c>
      <c r="M1183" s="149" t="str">
        <f>IF($F1183="","",VLOOKUP($F1183,'Bảng tổng hợp'!$C$11:$M$20000,11,0))</f>
        <v/>
      </c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  <c r="AE1183" s="15"/>
      <c r="AF1183" s="15"/>
      <c r="AG1183" s="15"/>
    </row>
    <row r="1184" ht="15.75" customHeight="1">
      <c r="A1184" s="15"/>
      <c r="B1184" s="15"/>
      <c r="C1184" s="16"/>
      <c r="D1184" s="15"/>
      <c r="E1184" s="15"/>
      <c r="F1184" s="15"/>
      <c r="G1184" s="143" t="str">
        <f>IF($F1184="","",VLOOKUP($F1184,'Bảng tổng hợp'!$C$11:$Q$20000,2,0))</f>
        <v/>
      </c>
      <c r="H1184" s="144" t="str">
        <f>IF($F1184="","",VLOOKUP($F1184,'Bảng tổng hợp'!$C$11:$Q$20000,3,0))</f>
        <v/>
      </c>
      <c r="I1184" s="19"/>
      <c r="J1184" s="146">
        <f>IF(F1184="",0,VLOOKUP(F1184,'Bảng tổng hợp'!$P$11:$Q$397,2,0))</f>
        <v>0</v>
      </c>
      <c r="K1184" s="147">
        <f t="shared" si="2"/>
        <v>0</v>
      </c>
      <c r="L1184" s="148" t="str">
        <f>IF($F1184="","",VLOOKUP($F1184,'Bảng tổng hợp'!$C$11:$M$20000,10,0))</f>
        <v/>
      </c>
      <c r="M1184" s="149" t="str">
        <f>IF($F1184="","",VLOOKUP($F1184,'Bảng tổng hợp'!$C$11:$M$20000,11,0))</f>
        <v/>
      </c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  <c r="AB1184" s="15"/>
      <c r="AC1184" s="15"/>
      <c r="AD1184" s="15"/>
      <c r="AE1184" s="15"/>
      <c r="AF1184" s="15"/>
      <c r="AG1184" s="15"/>
    </row>
    <row r="1185" ht="15.75" customHeight="1">
      <c r="A1185" s="15"/>
      <c r="B1185" s="15"/>
      <c r="C1185" s="16"/>
      <c r="D1185" s="15"/>
      <c r="E1185" s="15"/>
      <c r="F1185" s="15"/>
      <c r="G1185" s="143" t="str">
        <f>IF($F1185="","",VLOOKUP($F1185,'Bảng tổng hợp'!$C$11:$Q$20000,2,0))</f>
        <v/>
      </c>
      <c r="H1185" s="144" t="str">
        <f>IF($F1185="","",VLOOKUP($F1185,'Bảng tổng hợp'!$C$11:$Q$20000,3,0))</f>
        <v/>
      </c>
      <c r="I1185" s="19"/>
      <c r="J1185" s="146">
        <f>IF(F1185="",0,VLOOKUP(F1185,'Bảng tổng hợp'!$P$11:$Q$397,2,0))</f>
        <v>0</v>
      </c>
      <c r="K1185" s="147">
        <f t="shared" si="2"/>
        <v>0</v>
      </c>
      <c r="L1185" s="148" t="str">
        <f>IF($F1185="","",VLOOKUP($F1185,'Bảng tổng hợp'!$C$11:$M$20000,10,0))</f>
        <v/>
      </c>
      <c r="M1185" s="149" t="str">
        <f>IF($F1185="","",VLOOKUP($F1185,'Bảng tổng hợp'!$C$11:$M$20000,11,0))</f>
        <v/>
      </c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F1185" s="15"/>
      <c r="AG1185" s="15"/>
    </row>
    <row r="1186" ht="15.75" customHeight="1">
      <c r="A1186" s="15"/>
      <c r="B1186" s="15"/>
      <c r="C1186" s="16"/>
      <c r="D1186" s="15"/>
      <c r="E1186" s="15"/>
      <c r="F1186" s="15"/>
      <c r="G1186" s="143" t="str">
        <f>IF($F1186="","",VLOOKUP($F1186,'Bảng tổng hợp'!$C$11:$Q$20000,2,0))</f>
        <v/>
      </c>
      <c r="H1186" s="144" t="str">
        <f>IF($F1186="","",VLOOKUP($F1186,'Bảng tổng hợp'!$C$11:$Q$20000,3,0))</f>
        <v/>
      </c>
      <c r="I1186" s="19"/>
      <c r="J1186" s="146">
        <f>IF(F1186="",0,VLOOKUP(F1186,'Bảng tổng hợp'!$P$11:$Q$397,2,0))</f>
        <v>0</v>
      </c>
      <c r="K1186" s="147">
        <f t="shared" si="2"/>
        <v>0</v>
      </c>
      <c r="L1186" s="148" t="str">
        <f>IF($F1186="","",VLOOKUP($F1186,'Bảng tổng hợp'!$C$11:$M$20000,10,0))</f>
        <v/>
      </c>
      <c r="M1186" s="149" t="str">
        <f>IF($F1186="","",VLOOKUP($F1186,'Bảng tổng hợp'!$C$11:$M$20000,11,0))</f>
        <v/>
      </c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15"/>
    </row>
    <row r="1187" ht="15.75" customHeight="1">
      <c r="A1187" s="15"/>
      <c r="B1187" s="15"/>
      <c r="C1187" s="16"/>
      <c r="D1187" s="15"/>
      <c r="E1187" s="15"/>
      <c r="F1187" s="15"/>
      <c r="G1187" s="143" t="str">
        <f>IF($F1187="","",VLOOKUP($F1187,'Bảng tổng hợp'!$C$11:$Q$20000,2,0))</f>
        <v/>
      </c>
      <c r="H1187" s="144" t="str">
        <f>IF($F1187="","",VLOOKUP($F1187,'Bảng tổng hợp'!$C$11:$Q$20000,3,0))</f>
        <v/>
      </c>
      <c r="I1187" s="19"/>
      <c r="J1187" s="146">
        <f>IF(F1187="",0,VLOOKUP(F1187,'Bảng tổng hợp'!$P$11:$Q$397,2,0))</f>
        <v>0</v>
      </c>
      <c r="K1187" s="147">
        <f t="shared" si="2"/>
        <v>0</v>
      </c>
      <c r="L1187" s="148" t="str">
        <f>IF($F1187="","",VLOOKUP($F1187,'Bảng tổng hợp'!$C$11:$M$20000,10,0))</f>
        <v/>
      </c>
      <c r="M1187" s="149" t="str">
        <f>IF($F1187="","",VLOOKUP($F1187,'Bảng tổng hợp'!$C$11:$M$20000,11,0))</f>
        <v/>
      </c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/>
      <c r="AC1187" s="15"/>
      <c r="AD1187" s="15"/>
      <c r="AE1187" s="15"/>
      <c r="AF1187" s="15"/>
      <c r="AG1187" s="15"/>
    </row>
    <row r="1188" ht="15.75" customHeight="1">
      <c r="A1188" s="15"/>
      <c r="B1188" s="15"/>
      <c r="C1188" s="16"/>
      <c r="D1188" s="15"/>
      <c r="E1188" s="15"/>
      <c r="F1188" s="15"/>
      <c r="G1188" s="143" t="str">
        <f>IF($F1188="","",VLOOKUP($F1188,'Bảng tổng hợp'!$C$11:$Q$20000,2,0))</f>
        <v/>
      </c>
      <c r="H1188" s="144" t="str">
        <f>IF($F1188="","",VLOOKUP($F1188,'Bảng tổng hợp'!$C$11:$Q$20000,3,0))</f>
        <v/>
      </c>
      <c r="I1188" s="19"/>
      <c r="J1188" s="146">
        <f>IF(F1188="",0,VLOOKUP(F1188,'Bảng tổng hợp'!$P$11:$Q$397,2,0))</f>
        <v>0</v>
      </c>
      <c r="K1188" s="147">
        <f t="shared" si="2"/>
        <v>0</v>
      </c>
      <c r="L1188" s="148" t="str">
        <f>IF($F1188="","",VLOOKUP($F1188,'Bảng tổng hợp'!$C$11:$M$20000,10,0))</f>
        <v/>
      </c>
      <c r="M1188" s="149" t="str">
        <f>IF($F1188="","",VLOOKUP($F1188,'Bảng tổng hợp'!$C$11:$M$20000,11,0))</f>
        <v/>
      </c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F1188" s="15"/>
      <c r="AG1188" s="15"/>
    </row>
    <row r="1189" ht="15.75" customHeight="1">
      <c r="A1189" s="15"/>
      <c r="B1189" s="15"/>
      <c r="C1189" s="16"/>
      <c r="D1189" s="15"/>
      <c r="E1189" s="15"/>
      <c r="F1189" s="15"/>
      <c r="G1189" s="143" t="str">
        <f>IF($F1189="","",VLOOKUP($F1189,'Bảng tổng hợp'!$C$11:$Q$20000,2,0))</f>
        <v/>
      </c>
      <c r="H1189" s="144" t="str">
        <f>IF($F1189="","",VLOOKUP($F1189,'Bảng tổng hợp'!$C$11:$Q$20000,3,0))</f>
        <v/>
      </c>
      <c r="I1189" s="19"/>
      <c r="J1189" s="146">
        <f>IF(F1189="",0,VLOOKUP(F1189,'Bảng tổng hợp'!$P$11:$Q$397,2,0))</f>
        <v>0</v>
      </c>
      <c r="K1189" s="147">
        <f t="shared" si="2"/>
        <v>0</v>
      </c>
      <c r="L1189" s="148" t="str">
        <f>IF($F1189="","",VLOOKUP($F1189,'Bảng tổng hợp'!$C$11:$M$20000,10,0))</f>
        <v/>
      </c>
      <c r="M1189" s="149" t="str">
        <f>IF($F1189="","",VLOOKUP($F1189,'Bảng tổng hợp'!$C$11:$M$20000,11,0))</f>
        <v/>
      </c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/>
      <c r="AC1189" s="15"/>
      <c r="AD1189" s="15"/>
      <c r="AE1189" s="15"/>
      <c r="AF1189" s="15"/>
      <c r="AG1189" s="15"/>
    </row>
    <row r="1190" ht="15.75" customHeight="1">
      <c r="A1190" s="15"/>
      <c r="B1190" s="15"/>
      <c r="C1190" s="16"/>
      <c r="D1190" s="15"/>
      <c r="E1190" s="15"/>
      <c r="F1190" s="15"/>
      <c r="G1190" s="143" t="str">
        <f>IF($F1190="","",VLOOKUP($F1190,'Bảng tổng hợp'!$C$11:$Q$20000,2,0))</f>
        <v/>
      </c>
      <c r="H1190" s="144" t="str">
        <f>IF($F1190="","",VLOOKUP($F1190,'Bảng tổng hợp'!$C$11:$Q$20000,3,0))</f>
        <v/>
      </c>
      <c r="I1190" s="19"/>
      <c r="J1190" s="146">
        <f>IF(F1190="",0,VLOOKUP(F1190,'Bảng tổng hợp'!$P$11:$Q$397,2,0))</f>
        <v>0</v>
      </c>
      <c r="K1190" s="147">
        <f t="shared" si="2"/>
        <v>0</v>
      </c>
      <c r="L1190" s="148" t="str">
        <f>IF($F1190="","",VLOOKUP($F1190,'Bảng tổng hợp'!$C$11:$M$20000,10,0))</f>
        <v/>
      </c>
      <c r="M1190" s="149" t="str">
        <f>IF($F1190="","",VLOOKUP($F1190,'Bảng tổng hợp'!$C$11:$M$20000,11,0))</f>
        <v/>
      </c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</row>
    <row r="1191" ht="15.75" customHeight="1">
      <c r="A1191" s="15"/>
      <c r="B1191" s="15"/>
      <c r="C1191" s="16"/>
      <c r="D1191" s="15"/>
      <c r="E1191" s="15"/>
      <c r="F1191" s="15"/>
      <c r="G1191" s="143" t="str">
        <f>IF($F1191="","",VLOOKUP($F1191,'Bảng tổng hợp'!$C$11:$Q$20000,2,0))</f>
        <v/>
      </c>
      <c r="H1191" s="144" t="str">
        <f>IF($F1191="","",VLOOKUP($F1191,'Bảng tổng hợp'!$C$11:$Q$20000,3,0))</f>
        <v/>
      </c>
      <c r="I1191" s="19"/>
      <c r="J1191" s="146">
        <f>IF(F1191="",0,VLOOKUP(F1191,'Bảng tổng hợp'!$P$11:$Q$397,2,0))</f>
        <v>0</v>
      </c>
      <c r="K1191" s="147">
        <f t="shared" si="2"/>
        <v>0</v>
      </c>
      <c r="L1191" s="148" t="str">
        <f>IF($F1191="","",VLOOKUP($F1191,'Bảng tổng hợp'!$C$11:$M$20000,10,0))</f>
        <v/>
      </c>
      <c r="M1191" s="149" t="str">
        <f>IF($F1191="","",VLOOKUP($F1191,'Bảng tổng hợp'!$C$11:$M$20000,11,0))</f>
        <v/>
      </c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  <c r="AE1191" s="15"/>
      <c r="AF1191" s="15"/>
      <c r="AG1191" s="15"/>
    </row>
    <row r="1192" ht="15.75" customHeight="1">
      <c r="A1192" s="15"/>
      <c r="B1192" s="15"/>
      <c r="C1192" s="16"/>
      <c r="D1192" s="15"/>
      <c r="E1192" s="15"/>
      <c r="F1192" s="15"/>
      <c r="G1192" s="143" t="str">
        <f>IF($F1192="","",VLOOKUP($F1192,'Bảng tổng hợp'!$C$11:$Q$20000,2,0))</f>
        <v/>
      </c>
      <c r="H1192" s="144" t="str">
        <f>IF($F1192="","",VLOOKUP($F1192,'Bảng tổng hợp'!$C$11:$Q$20000,3,0))</f>
        <v/>
      </c>
      <c r="I1192" s="19"/>
      <c r="J1192" s="146">
        <f>IF(F1192="",0,VLOOKUP(F1192,'Bảng tổng hợp'!$P$11:$Q$397,2,0))</f>
        <v>0</v>
      </c>
      <c r="K1192" s="147">
        <f t="shared" si="2"/>
        <v>0</v>
      </c>
      <c r="L1192" s="148" t="str">
        <f>IF($F1192="","",VLOOKUP($F1192,'Bảng tổng hợp'!$C$11:$M$20000,10,0))</f>
        <v/>
      </c>
      <c r="M1192" s="149" t="str">
        <f>IF($F1192="","",VLOOKUP($F1192,'Bảng tổng hợp'!$C$11:$M$20000,11,0))</f>
        <v/>
      </c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F1192" s="15"/>
      <c r="AG1192" s="15"/>
    </row>
    <row r="1193" ht="15.75" customHeight="1">
      <c r="A1193" s="15"/>
      <c r="B1193" s="15"/>
      <c r="C1193" s="16"/>
      <c r="D1193" s="15"/>
      <c r="E1193" s="15"/>
      <c r="F1193" s="15"/>
      <c r="G1193" s="143" t="str">
        <f>IF($F1193="","",VLOOKUP($F1193,'Bảng tổng hợp'!$C$11:$Q$20000,2,0))</f>
        <v/>
      </c>
      <c r="H1193" s="144" t="str">
        <f>IF($F1193="","",VLOOKUP($F1193,'Bảng tổng hợp'!$C$11:$Q$20000,3,0))</f>
        <v/>
      </c>
      <c r="I1193" s="19"/>
      <c r="J1193" s="146">
        <f>IF(F1193="",0,VLOOKUP(F1193,'Bảng tổng hợp'!$P$11:$Q$397,2,0))</f>
        <v>0</v>
      </c>
      <c r="K1193" s="147">
        <f t="shared" si="2"/>
        <v>0</v>
      </c>
      <c r="L1193" s="148" t="str">
        <f>IF($F1193="","",VLOOKUP($F1193,'Bảng tổng hợp'!$C$11:$M$20000,10,0))</f>
        <v/>
      </c>
      <c r="M1193" s="149" t="str">
        <f>IF($F1193="","",VLOOKUP($F1193,'Bảng tổng hợp'!$C$11:$M$20000,11,0))</f>
        <v/>
      </c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  <c r="AB1193" s="15"/>
      <c r="AC1193" s="15"/>
      <c r="AD1193" s="15"/>
      <c r="AE1193" s="15"/>
      <c r="AF1193" s="15"/>
      <c r="AG1193" s="15"/>
    </row>
    <row r="1194" ht="15.75" customHeight="1">
      <c r="A1194" s="15"/>
      <c r="B1194" s="15"/>
      <c r="C1194" s="16"/>
      <c r="D1194" s="15"/>
      <c r="E1194" s="15"/>
      <c r="F1194" s="15"/>
      <c r="G1194" s="143" t="str">
        <f>IF($F1194="","",VLOOKUP($F1194,'Bảng tổng hợp'!$C$11:$Q$20000,2,0))</f>
        <v/>
      </c>
      <c r="H1194" s="144" t="str">
        <f>IF($F1194="","",VLOOKUP($F1194,'Bảng tổng hợp'!$C$11:$Q$20000,3,0))</f>
        <v/>
      </c>
      <c r="I1194" s="19"/>
      <c r="J1194" s="146">
        <f>IF(F1194="",0,VLOOKUP(F1194,'Bảng tổng hợp'!$P$11:$Q$397,2,0))</f>
        <v>0</v>
      </c>
      <c r="K1194" s="147">
        <f t="shared" si="2"/>
        <v>0</v>
      </c>
      <c r="L1194" s="148" t="str">
        <f>IF($F1194="","",VLOOKUP($F1194,'Bảng tổng hợp'!$C$11:$M$20000,10,0))</f>
        <v/>
      </c>
      <c r="M1194" s="149" t="str">
        <f>IF($F1194="","",VLOOKUP($F1194,'Bảng tổng hợp'!$C$11:$M$20000,11,0))</f>
        <v/>
      </c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F1194" s="15"/>
      <c r="AG1194" s="15"/>
    </row>
    <row r="1195" ht="15.75" customHeight="1">
      <c r="A1195" s="15"/>
      <c r="B1195" s="15"/>
      <c r="C1195" s="16"/>
      <c r="D1195" s="15"/>
      <c r="E1195" s="15"/>
      <c r="F1195" s="15"/>
      <c r="G1195" s="143" t="str">
        <f>IF($F1195="","",VLOOKUP($F1195,'Bảng tổng hợp'!$C$11:$Q$20000,2,0))</f>
        <v/>
      </c>
      <c r="H1195" s="144" t="str">
        <f>IF($F1195="","",VLOOKUP($F1195,'Bảng tổng hợp'!$C$11:$Q$20000,3,0))</f>
        <v/>
      </c>
      <c r="I1195" s="19"/>
      <c r="J1195" s="146">
        <f>IF(F1195="",0,VLOOKUP(F1195,'Bảng tổng hợp'!$P$11:$Q$397,2,0))</f>
        <v>0</v>
      </c>
      <c r="K1195" s="147">
        <f t="shared" si="2"/>
        <v>0</v>
      </c>
      <c r="L1195" s="148" t="str">
        <f>IF($F1195="","",VLOOKUP($F1195,'Bảng tổng hợp'!$C$11:$M$20000,10,0))</f>
        <v/>
      </c>
      <c r="M1195" s="149" t="str">
        <f>IF($F1195="","",VLOOKUP($F1195,'Bảng tổng hợp'!$C$11:$M$20000,11,0))</f>
        <v/>
      </c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</row>
    <row r="1196" ht="15.75" customHeight="1">
      <c r="A1196" s="15"/>
      <c r="B1196" s="15"/>
      <c r="C1196" s="16"/>
      <c r="D1196" s="15"/>
      <c r="E1196" s="15"/>
      <c r="F1196" s="15"/>
      <c r="G1196" s="143" t="str">
        <f>IF($F1196="","",VLOOKUP($F1196,'Bảng tổng hợp'!$C$11:$Q$20000,2,0))</f>
        <v/>
      </c>
      <c r="H1196" s="144" t="str">
        <f>IF($F1196="","",VLOOKUP($F1196,'Bảng tổng hợp'!$C$11:$Q$20000,3,0))</f>
        <v/>
      </c>
      <c r="I1196" s="19"/>
      <c r="J1196" s="146">
        <f>IF(F1196="",0,VLOOKUP(F1196,'Bảng tổng hợp'!$P$11:$Q$397,2,0))</f>
        <v>0</v>
      </c>
      <c r="K1196" s="147">
        <f t="shared" si="2"/>
        <v>0</v>
      </c>
      <c r="L1196" s="148" t="str">
        <f>IF($F1196="","",VLOOKUP($F1196,'Bảng tổng hợp'!$C$11:$M$20000,10,0))</f>
        <v/>
      </c>
      <c r="M1196" s="149" t="str">
        <f>IF($F1196="","",VLOOKUP($F1196,'Bảng tổng hợp'!$C$11:$M$20000,11,0))</f>
        <v/>
      </c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  <c r="AE1196" s="15"/>
      <c r="AF1196" s="15"/>
      <c r="AG1196" s="15"/>
    </row>
    <row r="1197" ht="15.75" customHeight="1">
      <c r="A1197" s="15"/>
      <c r="B1197" s="15"/>
      <c r="C1197" s="16"/>
      <c r="D1197" s="15"/>
      <c r="E1197" s="15"/>
      <c r="F1197" s="15"/>
      <c r="G1197" s="143" t="str">
        <f>IF($F1197="","",VLOOKUP($F1197,'Bảng tổng hợp'!$C$11:$Q$20000,2,0))</f>
        <v/>
      </c>
      <c r="H1197" s="144" t="str">
        <f>IF($F1197="","",VLOOKUP($F1197,'Bảng tổng hợp'!$C$11:$Q$20000,3,0))</f>
        <v/>
      </c>
      <c r="I1197" s="19"/>
      <c r="J1197" s="146">
        <f>IF(F1197="",0,VLOOKUP(F1197,'Bảng tổng hợp'!$P$11:$Q$397,2,0))</f>
        <v>0</v>
      </c>
      <c r="K1197" s="147">
        <f t="shared" si="2"/>
        <v>0</v>
      </c>
      <c r="L1197" s="148" t="str">
        <f>IF($F1197="","",VLOOKUP($F1197,'Bảng tổng hợp'!$C$11:$M$20000,10,0))</f>
        <v/>
      </c>
      <c r="M1197" s="149" t="str">
        <f>IF($F1197="","",VLOOKUP($F1197,'Bảng tổng hợp'!$C$11:$M$20000,11,0))</f>
        <v/>
      </c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  <c r="AG1197" s="15"/>
    </row>
    <row r="1198" ht="15.75" customHeight="1">
      <c r="A1198" s="15"/>
      <c r="B1198" s="15"/>
      <c r="C1198" s="16"/>
      <c r="D1198" s="15"/>
      <c r="E1198" s="15"/>
      <c r="F1198" s="15"/>
      <c r="G1198" s="143" t="str">
        <f>IF($F1198="","",VLOOKUP($F1198,'Bảng tổng hợp'!$C$11:$Q$20000,2,0))</f>
        <v/>
      </c>
      <c r="H1198" s="144" t="str">
        <f>IF($F1198="","",VLOOKUP($F1198,'Bảng tổng hợp'!$C$11:$Q$20000,3,0))</f>
        <v/>
      </c>
      <c r="I1198" s="19"/>
      <c r="J1198" s="146">
        <f>IF(F1198="",0,VLOOKUP(F1198,'Bảng tổng hợp'!$P$11:$Q$397,2,0))</f>
        <v>0</v>
      </c>
      <c r="K1198" s="147">
        <f t="shared" si="2"/>
        <v>0</v>
      </c>
      <c r="L1198" s="148" t="str">
        <f>IF($F1198="","",VLOOKUP($F1198,'Bảng tổng hợp'!$C$11:$M$20000,10,0))</f>
        <v/>
      </c>
      <c r="M1198" s="149" t="str">
        <f>IF($F1198="","",VLOOKUP($F1198,'Bảng tổng hợp'!$C$11:$M$20000,11,0))</f>
        <v/>
      </c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F1198" s="15"/>
      <c r="AG1198" s="15"/>
    </row>
    <row r="1199" ht="15.75" customHeight="1">
      <c r="A1199" s="15"/>
      <c r="B1199" s="15"/>
      <c r="C1199" s="16"/>
      <c r="D1199" s="15"/>
      <c r="E1199" s="15"/>
      <c r="F1199" s="15"/>
      <c r="G1199" s="143" t="str">
        <f>IF($F1199="","",VLOOKUP($F1199,'Bảng tổng hợp'!$C$11:$Q$20000,2,0))</f>
        <v/>
      </c>
      <c r="H1199" s="144" t="str">
        <f>IF($F1199="","",VLOOKUP($F1199,'Bảng tổng hợp'!$C$11:$Q$20000,3,0))</f>
        <v/>
      </c>
      <c r="I1199" s="19"/>
      <c r="J1199" s="146">
        <f>IF(F1199="",0,VLOOKUP(F1199,'Bảng tổng hợp'!$P$11:$Q$397,2,0))</f>
        <v>0</v>
      </c>
      <c r="K1199" s="147">
        <f t="shared" si="2"/>
        <v>0</v>
      </c>
      <c r="L1199" s="148" t="str">
        <f>IF($F1199="","",VLOOKUP($F1199,'Bảng tổng hợp'!$C$11:$M$20000,10,0))</f>
        <v/>
      </c>
      <c r="M1199" s="149" t="str">
        <f>IF($F1199="","",VLOOKUP($F1199,'Bảng tổng hợp'!$C$11:$M$20000,11,0))</f>
        <v/>
      </c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  <c r="AG1199" s="15"/>
    </row>
    <row r="1200" ht="15.75" customHeight="1">
      <c r="A1200" s="15"/>
      <c r="B1200" s="15"/>
      <c r="C1200" s="16"/>
      <c r="D1200" s="15"/>
      <c r="E1200" s="15"/>
      <c r="F1200" s="15"/>
      <c r="G1200" s="143" t="str">
        <f>IF($F1200="","",VLOOKUP($F1200,'Bảng tổng hợp'!$C$11:$Q$20000,2,0))</f>
        <v/>
      </c>
      <c r="H1200" s="144" t="str">
        <f>IF($F1200="","",VLOOKUP($F1200,'Bảng tổng hợp'!$C$11:$Q$20000,3,0))</f>
        <v/>
      </c>
      <c r="I1200" s="19"/>
      <c r="J1200" s="146">
        <f>IF(F1200="",0,VLOOKUP(F1200,'Bảng tổng hợp'!$P$11:$Q$397,2,0))</f>
        <v>0</v>
      </c>
      <c r="K1200" s="147">
        <f t="shared" si="2"/>
        <v>0</v>
      </c>
      <c r="L1200" s="148" t="str">
        <f>IF($F1200="","",VLOOKUP($F1200,'Bảng tổng hợp'!$C$11:$M$20000,10,0))</f>
        <v/>
      </c>
      <c r="M1200" s="149" t="str">
        <f>IF($F1200="","",VLOOKUP($F1200,'Bảng tổng hợp'!$C$11:$M$20000,11,0))</f>
        <v/>
      </c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</row>
    <row r="1201" ht="15.75" customHeight="1">
      <c r="A1201" s="15"/>
      <c r="B1201" s="15"/>
      <c r="C1201" s="16"/>
      <c r="D1201" s="15"/>
      <c r="E1201" s="15"/>
      <c r="F1201" s="15"/>
      <c r="G1201" s="143" t="str">
        <f>IF($F1201="","",VLOOKUP($F1201,'Bảng tổng hợp'!$C$11:$Q$20000,2,0))</f>
        <v/>
      </c>
      <c r="H1201" s="144" t="str">
        <f>IF($F1201="","",VLOOKUP($F1201,'Bảng tổng hợp'!$C$11:$Q$20000,3,0))</f>
        <v/>
      </c>
      <c r="I1201" s="19"/>
      <c r="J1201" s="146">
        <f>IF(F1201="",0,VLOOKUP(F1201,'Bảng tổng hợp'!$P$11:$Q$397,2,0))</f>
        <v>0</v>
      </c>
      <c r="K1201" s="147">
        <f t="shared" si="2"/>
        <v>0</v>
      </c>
      <c r="L1201" s="148" t="str">
        <f>IF($F1201="","",VLOOKUP($F1201,'Bảng tổng hợp'!$C$11:$M$20000,10,0))</f>
        <v/>
      </c>
      <c r="M1201" s="149" t="str">
        <f>IF($F1201="","",VLOOKUP($F1201,'Bảng tổng hợp'!$C$11:$M$20000,11,0))</f>
        <v/>
      </c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F1201" s="15"/>
      <c r="AG1201" s="15"/>
    </row>
    <row r="1202" ht="15.75" customHeight="1">
      <c r="A1202" s="15"/>
      <c r="B1202" s="15"/>
      <c r="C1202" s="16"/>
      <c r="D1202" s="15"/>
      <c r="E1202" s="15"/>
      <c r="F1202" s="15"/>
      <c r="G1202" s="143" t="str">
        <f>IF($F1202="","",VLOOKUP($F1202,'Bảng tổng hợp'!$C$11:$Q$20000,2,0))</f>
        <v/>
      </c>
      <c r="H1202" s="144" t="str">
        <f>IF($F1202="","",VLOOKUP($F1202,'Bảng tổng hợp'!$C$11:$Q$20000,3,0))</f>
        <v/>
      </c>
      <c r="I1202" s="19"/>
      <c r="J1202" s="146">
        <f>IF(F1202="",0,VLOOKUP(F1202,'Bảng tổng hợp'!$P$11:$Q$397,2,0))</f>
        <v>0</v>
      </c>
      <c r="K1202" s="147">
        <f t="shared" si="2"/>
        <v>0</v>
      </c>
      <c r="L1202" s="148" t="str">
        <f>IF($F1202="","",VLOOKUP($F1202,'Bảng tổng hợp'!$C$11:$M$20000,10,0))</f>
        <v/>
      </c>
      <c r="M1202" s="149" t="str">
        <f>IF($F1202="","",VLOOKUP($F1202,'Bảng tổng hợp'!$C$11:$M$20000,11,0))</f>
        <v/>
      </c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F1202" s="15"/>
      <c r="AG1202" s="15"/>
    </row>
    <row r="1203" ht="15.75" customHeight="1">
      <c r="A1203" s="15"/>
      <c r="B1203" s="15"/>
      <c r="C1203" s="16"/>
      <c r="D1203" s="15"/>
      <c r="E1203" s="15"/>
      <c r="F1203" s="15"/>
      <c r="G1203" s="143" t="str">
        <f>IF($F1203="","",VLOOKUP($F1203,'Bảng tổng hợp'!$C$11:$Q$20000,2,0))</f>
        <v/>
      </c>
      <c r="H1203" s="144" t="str">
        <f>IF($F1203="","",VLOOKUP($F1203,'Bảng tổng hợp'!$C$11:$Q$20000,3,0))</f>
        <v/>
      </c>
      <c r="I1203" s="19"/>
      <c r="J1203" s="146">
        <f>IF(F1203="",0,VLOOKUP(F1203,'Bảng tổng hợp'!$P$11:$Q$397,2,0))</f>
        <v>0</v>
      </c>
      <c r="K1203" s="147">
        <f t="shared" si="2"/>
        <v>0</v>
      </c>
      <c r="L1203" s="148" t="str">
        <f>IF($F1203="","",VLOOKUP($F1203,'Bảng tổng hợp'!$C$11:$M$20000,10,0))</f>
        <v/>
      </c>
      <c r="M1203" s="149" t="str">
        <f>IF($F1203="","",VLOOKUP($F1203,'Bảng tổng hợp'!$C$11:$M$20000,11,0))</f>
        <v/>
      </c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  <c r="AG1203" s="15"/>
    </row>
    <row r="1204" ht="15.75" customHeight="1">
      <c r="A1204" s="15"/>
      <c r="B1204" s="15"/>
      <c r="C1204" s="16"/>
      <c r="D1204" s="15"/>
      <c r="E1204" s="15"/>
      <c r="F1204" s="15"/>
      <c r="G1204" s="143" t="str">
        <f>IF($F1204="","",VLOOKUP($F1204,'Bảng tổng hợp'!$C$11:$Q$20000,2,0))</f>
        <v/>
      </c>
      <c r="H1204" s="144" t="str">
        <f>IF($F1204="","",VLOOKUP($F1204,'Bảng tổng hợp'!$C$11:$Q$20000,3,0))</f>
        <v/>
      </c>
      <c r="I1204" s="19"/>
      <c r="J1204" s="146">
        <f>IF(F1204="",0,VLOOKUP(F1204,'Bảng tổng hợp'!$P$11:$Q$397,2,0))</f>
        <v>0</v>
      </c>
      <c r="K1204" s="147">
        <f t="shared" si="2"/>
        <v>0</v>
      </c>
      <c r="L1204" s="148" t="str">
        <f>IF($F1204="","",VLOOKUP($F1204,'Bảng tổng hợp'!$C$11:$M$20000,10,0))</f>
        <v/>
      </c>
      <c r="M1204" s="149" t="str">
        <f>IF($F1204="","",VLOOKUP($F1204,'Bảng tổng hợp'!$C$11:$M$20000,11,0))</f>
        <v/>
      </c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/>
    </row>
    <row r="1205" ht="15.75" customHeight="1">
      <c r="A1205" s="15"/>
      <c r="B1205" s="15"/>
      <c r="C1205" s="16"/>
      <c r="D1205" s="15"/>
      <c r="E1205" s="15"/>
      <c r="F1205" s="15"/>
      <c r="G1205" s="143" t="str">
        <f>IF($F1205="","",VLOOKUP($F1205,'Bảng tổng hợp'!$C$11:$Q$20000,2,0))</f>
        <v/>
      </c>
      <c r="H1205" s="144" t="str">
        <f>IF($F1205="","",VLOOKUP($F1205,'Bảng tổng hợp'!$C$11:$Q$20000,3,0))</f>
        <v/>
      </c>
      <c r="I1205" s="19"/>
      <c r="J1205" s="146">
        <f>IF(F1205="",0,VLOOKUP(F1205,'Bảng tổng hợp'!$P$11:$Q$397,2,0))</f>
        <v>0</v>
      </c>
      <c r="K1205" s="147">
        <f t="shared" si="2"/>
        <v>0</v>
      </c>
      <c r="L1205" s="148" t="str">
        <f>IF($F1205="","",VLOOKUP($F1205,'Bảng tổng hợp'!$C$11:$M$20000,10,0))</f>
        <v/>
      </c>
      <c r="M1205" s="149" t="str">
        <f>IF($F1205="","",VLOOKUP($F1205,'Bảng tổng hợp'!$C$11:$M$20000,11,0))</f>
        <v/>
      </c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  <c r="AG1205" s="15"/>
    </row>
    <row r="1206" ht="15.75" customHeight="1">
      <c r="A1206" s="15"/>
      <c r="B1206" s="15"/>
      <c r="C1206" s="16"/>
      <c r="D1206" s="15"/>
      <c r="E1206" s="15"/>
      <c r="F1206" s="15"/>
      <c r="G1206" s="143" t="str">
        <f>IF($F1206="","",VLOOKUP($F1206,'Bảng tổng hợp'!$C$11:$Q$20000,2,0))</f>
        <v/>
      </c>
      <c r="H1206" s="144" t="str">
        <f>IF($F1206="","",VLOOKUP($F1206,'Bảng tổng hợp'!$C$11:$Q$20000,3,0))</f>
        <v/>
      </c>
      <c r="I1206" s="19"/>
      <c r="J1206" s="146">
        <f>IF(F1206="",0,VLOOKUP(F1206,'Bảng tổng hợp'!$P$11:$Q$397,2,0))</f>
        <v>0</v>
      </c>
      <c r="K1206" s="147">
        <f t="shared" si="2"/>
        <v>0</v>
      </c>
      <c r="L1206" s="148" t="str">
        <f>IF($F1206="","",VLOOKUP($F1206,'Bảng tổng hợp'!$C$11:$M$20000,10,0))</f>
        <v/>
      </c>
      <c r="M1206" s="149" t="str">
        <f>IF($F1206="","",VLOOKUP($F1206,'Bảng tổng hợp'!$C$11:$M$20000,11,0))</f>
        <v/>
      </c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/>
    </row>
    <row r="1207" ht="15.75" customHeight="1">
      <c r="A1207" s="15"/>
      <c r="B1207" s="15"/>
      <c r="C1207" s="16"/>
      <c r="D1207" s="15"/>
      <c r="E1207" s="15"/>
      <c r="F1207" s="15"/>
      <c r="G1207" s="143" t="str">
        <f>IF($F1207="","",VLOOKUP($F1207,'Bảng tổng hợp'!$C$11:$Q$20000,2,0))</f>
        <v/>
      </c>
      <c r="H1207" s="144" t="str">
        <f>IF($F1207="","",VLOOKUP($F1207,'Bảng tổng hợp'!$C$11:$Q$20000,3,0))</f>
        <v/>
      </c>
      <c r="I1207" s="19"/>
      <c r="J1207" s="146">
        <f>IF(F1207="",0,VLOOKUP(F1207,'Bảng tổng hợp'!$P$11:$Q$397,2,0))</f>
        <v>0</v>
      </c>
      <c r="K1207" s="147">
        <f t="shared" si="2"/>
        <v>0</v>
      </c>
      <c r="L1207" s="148" t="str">
        <f>IF($F1207="","",VLOOKUP($F1207,'Bảng tổng hợp'!$C$11:$M$20000,10,0))</f>
        <v/>
      </c>
      <c r="M1207" s="149" t="str">
        <f>IF($F1207="","",VLOOKUP($F1207,'Bảng tổng hợp'!$C$11:$M$20000,11,0))</f>
        <v/>
      </c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F1207" s="15"/>
      <c r="AG1207" s="15"/>
    </row>
    <row r="1208" ht="15.75" customHeight="1">
      <c r="A1208" s="15"/>
      <c r="B1208" s="15"/>
      <c r="C1208" s="16"/>
      <c r="D1208" s="15"/>
      <c r="E1208" s="15"/>
      <c r="F1208" s="15"/>
      <c r="G1208" s="143" t="str">
        <f>IF($F1208="","",VLOOKUP($F1208,'Bảng tổng hợp'!$C$11:$Q$20000,2,0))</f>
        <v/>
      </c>
      <c r="H1208" s="144" t="str">
        <f>IF($F1208="","",VLOOKUP($F1208,'Bảng tổng hợp'!$C$11:$Q$20000,3,0))</f>
        <v/>
      </c>
      <c r="I1208" s="19"/>
      <c r="J1208" s="146">
        <f>IF(F1208="",0,VLOOKUP(F1208,'Bảng tổng hợp'!$P$11:$Q$397,2,0))</f>
        <v>0</v>
      </c>
      <c r="K1208" s="147">
        <f t="shared" si="2"/>
        <v>0</v>
      </c>
      <c r="L1208" s="148" t="str">
        <f>IF($F1208="","",VLOOKUP($F1208,'Bảng tổng hợp'!$C$11:$M$20000,10,0))</f>
        <v/>
      </c>
      <c r="M1208" s="149" t="str">
        <f>IF($F1208="","",VLOOKUP($F1208,'Bảng tổng hợp'!$C$11:$M$20000,11,0))</f>
        <v/>
      </c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/>
      <c r="AC1208" s="15"/>
      <c r="AD1208" s="15"/>
      <c r="AE1208" s="15"/>
      <c r="AF1208" s="15"/>
      <c r="AG1208" s="15"/>
    </row>
    <row r="1209" ht="15.75" customHeight="1">
      <c r="A1209" s="15"/>
      <c r="B1209" s="15"/>
      <c r="C1209" s="16"/>
      <c r="D1209" s="15"/>
      <c r="E1209" s="15"/>
      <c r="F1209" s="15"/>
      <c r="G1209" s="143" t="str">
        <f>IF($F1209="","",VLOOKUP($F1209,'Bảng tổng hợp'!$C$11:$Q$20000,2,0))</f>
        <v/>
      </c>
      <c r="H1209" s="144" t="str">
        <f>IF($F1209="","",VLOOKUP($F1209,'Bảng tổng hợp'!$C$11:$Q$20000,3,0))</f>
        <v/>
      </c>
      <c r="I1209" s="19"/>
      <c r="J1209" s="146">
        <f>IF(F1209="",0,VLOOKUP(F1209,'Bảng tổng hợp'!$P$11:$Q$397,2,0))</f>
        <v>0</v>
      </c>
      <c r="K1209" s="147">
        <f t="shared" si="2"/>
        <v>0</v>
      </c>
      <c r="L1209" s="148" t="str">
        <f>IF($F1209="","",VLOOKUP($F1209,'Bảng tổng hợp'!$C$11:$M$20000,10,0))</f>
        <v/>
      </c>
      <c r="M1209" s="149" t="str">
        <f>IF($F1209="","",VLOOKUP($F1209,'Bảng tổng hợp'!$C$11:$M$20000,11,0))</f>
        <v/>
      </c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F1209" s="15"/>
      <c r="AG1209" s="15"/>
    </row>
    <row r="1210" ht="15.75" customHeight="1">
      <c r="A1210" s="15"/>
      <c r="B1210" s="15"/>
      <c r="C1210" s="16"/>
      <c r="D1210" s="15"/>
      <c r="E1210" s="15"/>
      <c r="F1210" s="15"/>
      <c r="G1210" s="143" t="str">
        <f>IF($F1210="","",VLOOKUP($F1210,'Bảng tổng hợp'!$C$11:$Q$20000,2,0))</f>
        <v/>
      </c>
      <c r="H1210" s="144" t="str">
        <f>IF($F1210="","",VLOOKUP($F1210,'Bảng tổng hợp'!$C$11:$Q$20000,3,0))</f>
        <v/>
      </c>
      <c r="I1210" s="19"/>
      <c r="J1210" s="146">
        <f>IF(F1210="",0,VLOOKUP(F1210,'Bảng tổng hợp'!$P$11:$Q$397,2,0))</f>
        <v>0</v>
      </c>
      <c r="K1210" s="147">
        <f t="shared" si="2"/>
        <v>0</v>
      </c>
      <c r="L1210" s="148" t="str">
        <f>IF($F1210="","",VLOOKUP($F1210,'Bảng tổng hợp'!$C$11:$M$20000,10,0))</f>
        <v/>
      </c>
      <c r="M1210" s="149" t="str">
        <f>IF($F1210="","",VLOOKUP($F1210,'Bảng tổng hợp'!$C$11:$M$20000,11,0))</f>
        <v/>
      </c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F1210" s="15"/>
      <c r="AG1210" s="15"/>
    </row>
    <row r="1211" ht="15.75" customHeight="1">
      <c r="A1211" s="15"/>
      <c r="B1211" s="15"/>
      <c r="C1211" s="16"/>
      <c r="D1211" s="15"/>
      <c r="E1211" s="15"/>
      <c r="F1211" s="15"/>
      <c r="G1211" s="143" t="str">
        <f>IF($F1211="","",VLOOKUP($F1211,'Bảng tổng hợp'!$C$11:$Q$20000,2,0))</f>
        <v/>
      </c>
      <c r="H1211" s="144" t="str">
        <f>IF($F1211="","",VLOOKUP($F1211,'Bảng tổng hợp'!$C$11:$Q$20000,3,0))</f>
        <v/>
      </c>
      <c r="I1211" s="19"/>
      <c r="J1211" s="146">
        <f>IF(F1211="",0,VLOOKUP(F1211,'Bảng tổng hợp'!$P$11:$Q$397,2,0))</f>
        <v>0</v>
      </c>
      <c r="K1211" s="147">
        <f t="shared" si="2"/>
        <v>0</v>
      </c>
      <c r="L1211" s="148" t="str">
        <f>IF($F1211="","",VLOOKUP($F1211,'Bảng tổng hợp'!$C$11:$M$20000,10,0))</f>
        <v/>
      </c>
      <c r="M1211" s="149" t="str">
        <f>IF($F1211="","",VLOOKUP($F1211,'Bảng tổng hợp'!$C$11:$M$20000,11,0))</f>
        <v/>
      </c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F1211" s="15"/>
      <c r="AG1211" s="15"/>
    </row>
    <row r="1212" ht="15.75" customHeight="1">
      <c r="A1212" s="15"/>
      <c r="B1212" s="15"/>
      <c r="C1212" s="16"/>
      <c r="D1212" s="15"/>
      <c r="E1212" s="15"/>
      <c r="F1212" s="15"/>
      <c r="G1212" s="143" t="str">
        <f>IF($F1212="","",VLOOKUP($F1212,'Bảng tổng hợp'!$C$11:$Q$20000,2,0))</f>
        <v/>
      </c>
      <c r="H1212" s="144" t="str">
        <f>IF($F1212="","",VLOOKUP($F1212,'Bảng tổng hợp'!$C$11:$Q$20000,3,0))</f>
        <v/>
      </c>
      <c r="I1212" s="19"/>
      <c r="J1212" s="146">
        <f>IF(F1212="",0,VLOOKUP(F1212,'Bảng tổng hợp'!$P$11:$Q$397,2,0))</f>
        <v>0</v>
      </c>
      <c r="K1212" s="147">
        <f t="shared" si="2"/>
        <v>0</v>
      </c>
      <c r="L1212" s="148" t="str">
        <f>IF($F1212="","",VLOOKUP($F1212,'Bảng tổng hợp'!$C$11:$M$20000,10,0))</f>
        <v/>
      </c>
      <c r="M1212" s="149" t="str">
        <f>IF($F1212="","",VLOOKUP($F1212,'Bảng tổng hợp'!$C$11:$M$20000,11,0))</f>
        <v/>
      </c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15"/>
    </row>
    <row r="1213" ht="15.75" customHeight="1">
      <c r="A1213" s="15"/>
      <c r="B1213" s="15"/>
      <c r="C1213" s="16"/>
      <c r="D1213" s="15"/>
      <c r="E1213" s="15"/>
      <c r="F1213" s="15"/>
      <c r="G1213" s="143" t="str">
        <f>IF($F1213="","",VLOOKUP($F1213,'Bảng tổng hợp'!$C$11:$Q$20000,2,0))</f>
        <v/>
      </c>
      <c r="H1213" s="144" t="str">
        <f>IF($F1213="","",VLOOKUP($F1213,'Bảng tổng hợp'!$C$11:$Q$20000,3,0))</f>
        <v/>
      </c>
      <c r="I1213" s="19"/>
      <c r="J1213" s="146">
        <f>IF(F1213="",0,VLOOKUP(F1213,'Bảng tổng hợp'!$P$11:$Q$397,2,0))</f>
        <v>0</v>
      </c>
      <c r="K1213" s="147">
        <f t="shared" si="2"/>
        <v>0</v>
      </c>
      <c r="L1213" s="148" t="str">
        <f>IF($F1213="","",VLOOKUP($F1213,'Bảng tổng hợp'!$C$11:$M$20000,10,0))</f>
        <v/>
      </c>
      <c r="M1213" s="149" t="str">
        <f>IF($F1213="","",VLOOKUP($F1213,'Bảng tổng hợp'!$C$11:$M$20000,11,0))</f>
        <v/>
      </c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F1213" s="15"/>
      <c r="AG1213" s="15"/>
    </row>
    <row r="1214" ht="15.75" customHeight="1">
      <c r="A1214" s="15"/>
      <c r="B1214" s="15"/>
      <c r="C1214" s="16"/>
      <c r="D1214" s="15"/>
      <c r="E1214" s="15"/>
      <c r="F1214" s="15"/>
      <c r="G1214" s="143" t="str">
        <f>IF($F1214="","",VLOOKUP($F1214,'Bảng tổng hợp'!$C$11:$Q$20000,2,0))</f>
        <v/>
      </c>
      <c r="H1214" s="144" t="str">
        <f>IF($F1214="","",VLOOKUP($F1214,'Bảng tổng hợp'!$C$11:$Q$20000,3,0))</f>
        <v/>
      </c>
      <c r="I1214" s="19"/>
      <c r="J1214" s="146">
        <f>IF(F1214="",0,VLOOKUP(F1214,'Bảng tổng hợp'!$P$11:$Q$397,2,0))</f>
        <v>0</v>
      </c>
      <c r="K1214" s="147">
        <f t="shared" si="2"/>
        <v>0</v>
      </c>
      <c r="L1214" s="148" t="str">
        <f>IF($F1214="","",VLOOKUP($F1214,'Bảng tổng hợp'!$C$11:$M$20000,10,0))</f>
        <v/>
      </c>
      <c r="M1214" s="149" t="str">
        <f>IF($F1214="","",VLOOKUP($F1214,'Bảng tổng hợp'!$C$11:$M$20000,11,0))</f>
        <v/>
      </c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/>
      <c r="AC1214" s="15"/>
      <c r="AD1214" s="15"/>
      <c r="AE1214" s="15"/>
      <c r="AF1214" s="15"/>
      <c r="AG1214" s="15"/>
    </row>
    <row r="1215" ht="15.75" customHeight="1">
      <c r="A1215" s="15"/>
      <c r="B1215" s="15"/>
      <c r="C1215" s="16"/>
      <c r="D1215" s="15"/>
      <c r="E1215" s="15"/>
      <c r="F1215" s="15"/>
      <c r="G1215" s="143" t="str">
        <f>IF($F1215="","",VLOOKUP($F1215,'Bảng tổng hợp'!$C$11:$Q$20000,2,0))</f>
        <v/>
      </c>
      <c r="H1215" s="144" t="str">
        <f>IF($F1215="","",VLOOKUP($F1215,'Bảng tổng hợp'!$C$11:$Q$20000,3,0))</f>
        <v/>
      </c>
      <c r="I1215" s="19"/>
      <c r="J1215" s="146">
        <f>IF(F1215="",0,VLOOKUP(F1215,'Bảng tổng hợp'!$P$11:$Q$397,2,0))</f>
        <v>0</v>
      </c>
      <c r="K1215" s="147">
        <f t="shared" si="2"/>
        <v>0</v>
      </c>
      <c r="L1215" s="148" t="str">
        <f>IF($F1215="","",VLOOKUP($F1215,'Bảng tổng hợp'!$C$11:$M$20000,10,0))</f>
        <v/>
      </c>
      <c r="M1215" s="149" t="str">
        <f>IF($F1215="","",VLOOKUP($F1215,'Bảng tổng hợp'!$C$11:$M$20000,11,0))</f>
        <v/>
      </c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/>
      <c r="AC1215" s="15"/>
      <c r="AD1215" s="15"/>
      <c r="AE1215" s="15"/>
      <c r="AF1215" s="15"/>
      <c r="AG1215" s="15"/>
    </row>
    <row r="1216" ht="15.75" customHeight="1">
      <c r="A1216" s="15"/>
      <c r="B1216" s="15"/>
      <c r="C1216" s="16"/>
      <c r="D1216" s="15"/>
      <c r="E1216" s="15"/>
      <c r="F1216" s="15"/>
      <c r="G1216" s="143" t="str">
        <f>IF($F1216="","",VLOOKUP($F1216,'Bảng tổng hợp'!$C$11:$Q$20000,2,0))</f>
        <v/>
      </c>
      <c r="H1216" s="144" t="str">
        <f>IF($F1216="","",VLOOKUP($F1216,'Bảng tổng hợp'!$C$11:$Q$20000,3,0))</f>
        <v/>
      </c>
      <c r="I1216" s="19"/>
      <c r="J1216" s="146">
        <f>IF(F1216="",0,VLOOKUP(F1216,'Bảng tổng hợp'!$P$11:$Q$397,2,0))</f>
        <v>0</v>
      </c>
      <c r="K1216" s="147">
        <f t="shared" si="2"/>
        <v>0</v>
      </c>
      <c r="L1216" s="148" t="str">
        <f>IF($F1216="","",VLOOKUP($F1216,'Bảng tổng hợp'!$C$11:$M$20000,10,0))</f>
        <v/>
      </c>
      <c r="M1216" s="149" t="str">
        <f>IF($F1216="","",VLOOKUP($F1216,'Bảng tổng hợp'!$C$11:$M$20000,11,0))</f>
        <v/>
      </c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/>
      <c r="AC1216" s="15"/>
      <c r="AD1216" s="15"/>
      <c r="AE1216" s="15"/>
      <c r="AF1216" s="15"/>
      <c r="AG1216" s="15"/>
    </row>
    <row r="1217" ht="15.75" customHeight="1">
      <c r="A1217" s="15"/>
      <c r="B1217" s="15"/>
      <c r="C1217" s="16"/>
      <c r="D1217" s="15"/>
      <c r="E1217" s="15"/>
      <c r="F1217" s="15"/>
      <c r="G1217" s="143" t="str">
        <f>IF($F1217="","",VLOOKUP($F1217,'Bảng tổng hợp'!$C$11:$Q$20000,2,0))</f>
        <v/>
      </c>
      <c r="H1217" s="144" t="str">
        <f>IF($F1217="","",VLOOKUP($F1217,'Bảng tổng hợp'!$C$11:$Q$20000,3,0))</f>
        <v/>
      </c>
      <c r="I1217" s="19"/>
      <c r="J1217" s="146">
        <f>IF(F1217="",0,VLOOKUP(F1217,'Bảng tổng hợp'!$P$11:$Q$397,2,0))</f>
        <v>0</v>
      </c>
      <c r="K1217" s="147">
        <f t="shared" si="2"/>
        <v>0</v>
      </c>
      <c r="L1217" s="148" t="str">
        <f>IF($F1217="","",VLOOKUP($F1217,'Bảng tổng hợp'!$C$11:$M$20000,10,0))</f>
        <v/>
      </c>
      <c r="M1217" s="149" t="str">
        <f>IF($F1217="","",VLOOKUP($F1217,'Bảng tổng hợp'!$C$11:$M$20000,11,0))</f>
        <v/>
      </c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F1217" s="15"/>
      <c r="AG1217" s="15"/>
    </row>
    <row r="1218" ht="15.75" customHeight="1">
      <c r="A1218" s="15"/>
      <c r="B1218" s="15"/>
      <c r="C1218" s="16"/>
      <c r="D1218" s="15"/>
      <c r="E1218" s="15"/>
      <c r="F1218" s="15"/>
      <c r="G1218" s="143" t="str">
        <f>IF($F1218="","",VLOOKUP($F1218,'Bảng tổng hợp'!$C$11:$Q$20000,2,0))</f>
        <v/>
      </c>
      <c r="H1218" s="144" t="str">
        <f>IF($F1218="","",VLOOKUP($F1218,'Bảng tổng hợp'!$C$11:$Q$20000,3,0))</f>
        <v/>
      </c>
      <c r="I1218" s="19"/>
      <c r="J1218" s="146">
        <f>IF(F1218="",0,VLOOKUP(F1218,'Bảng tổng hợp'!$P$11:$Q$397,2,0))</f>
        <v>0</v>
      </c>
      <c r="K1218" s="147">
        <f t="shared" si="2"/>
        <v>0</v>
      </c>
      <c r="L1218" s="148" t="str">
        <f>IF($F1218="","",VLOOKUP($F1218,'Bảng tổng hợp'!$C$11:$M$20000,10,0))</f>
        <v/>
      </c>
      <c r="M1218" s="149" t="str">
        <f>IF($F1218="","",VLOOKUP($F1218,'Bảng tổng hợp'!$C$11:$M$20000,11,0))</f>
        <v/>
      </c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F1218" s="15"/>
      <c r="AG1218" s="15"/>
    </row>
    <row r="1219" ht="15.75" customHeight="1">
      <c r="A1219" s="15"/>
      <c r="B1219" s="15"/>
      <c r="C1219" s="16"/>
      <c r="D1219" s="15"/>
      <c r="E1219" s="15"/>
      <c r="F1219" s="15"/>
      <c r="G1219" s="143" t="str">
        <f>IF($F1219="","",VLOOKUP($F1219,'Bảng tổng hợp'!$C$11:$Q$20000,2,0))</f>
        <v/>
      </c>
      <c r="H1219" s="144" t="str">
        <f>IF($F1219="","",VLOOKUP($F1219,'Bảng tổng hợp'!$C$11:$Q$20000,3,0))</f>
        <v/>
      </c>
      <c r="I1219" s="19"/>
      <c r="J1219" s="146">
        <f>IF(F1219="",0,VLOOKUP(F1219,'Bảng tổng hợp'!$P$11:$Q$397,2,0))</f>
        <v>0</v>
      </c>
      <c r="K1219" s="147">
        <f t="shared" si="2"/>
        <v>0</v>
      </c>
      <c r="L1219" s="148" t="str">
        <f>IF($F1219="","",VLOOKUP($F1219,'Bảng tổng hợp'!$C$11:$M$20000,10,0))</f>
        <v/>
      </c>
      <c r="M1219" s="149" t="str">
        <f>IF($F1219="","",VLOOKUP($F1219,'Bảng tổng hợp'!$C$11:$M$20000,11,0))</f>
        <v/>
      </c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F1219" s="15"/>
      <c r="AG1219" s="15"/>
    </row>
    <row r="1220" ht="15.75" customHeight="1">
      <c r="A1220" s="15"/>
      <c r="B1220" s="15"/>
      <c r="C1220" s="16"/>
      <c r="D1220" s="15"/>
      <c r="E1220" s="15"/>
      <c r="F1220" s="15"/>
      <c r="G1220" s="143" t="str">
        <f>IF($F1220="","",VLOOKUP($F1220,'Bảng tổng hợp'!$C$11:$Q$20000,2,0))</f>
        <v/>
      </c>
      <c r="H1220" s="144" t="str">
        <f>IF($F1220="","",VLOOKUP($F1220,'Bảng tổng hợp'!$C$11:$Q$20000,3,0))</f>
        <v/>
      </c>
      <c r="I1220" s="19"/>
      <c r="J1220" s="146">
        <f>IF(F1220="",0,VLOOKUP(F1220,'Bảng tổng hợp'!$P$11:$Q$397,2,0))</f>
        <v>0</v>
      </c>
      <c r="K1220" s="147">
        <f t="shared" si="2"/>
        <v>0</v>
      </c>
      <c r="L1220" s="148" t="str">
        <f>IF($F1220="","",VLOOKUP($F1220,'Bảng tổng hợp'!$C$11:$M$20000,10,0))</f>
        <v/>
      </c>
      <c r="M1220" s="149" t="str">
        <f>IF($F1220="","",VLOOKUP($F1220,'Bảng tổng hợp'!$C$11:$M$20000,11,0))</f>
        <v/>
      </c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  <c r="AE1220" s="15"/>
      <c r="AF1220" s="15"/>
      <c r="AG1220" s="15"/>
    </row>
    <row r="1221" ht="15.75" customHeight="1">
      <c r="A1221" s="15"/>
      <c r="B1221" s="15"/>
      <c r="C1221" s="16"/>
      <c r="D1221" s="15"/>
      <c r="E1221" s="15"/>
      <c r="F1221" s="15"/>
      <c r="G1221" s="143" t="str">
        <f>IF($F1221="","",VLOOKUP($F1221,'Bảng tổng hợp'!$C$11:$Q$20000,2,0))</f>
        <v/>
      </c>
      <c r="H1221" s="144" t="str">
        <f>IF($F1221="","",VLOOKUP($F1221,'Bảng tổng hợp'!$C$11:$Q$20000,3,0))</f>
        <v/>
      </c>
      <c r="I1221" s="19"/>
      <c r="J1221" s="146">
        <f>IF(F1221="",0,VLOOKUP(F1221,'Bảng tổng hợp'!$P$11:$Q$397,2,0))</f>
        <v>0</v>
      </c>
      <c r="K1221" s="147">
        <f t="shared" si="2"/>
        <v>0</v>
      </c>
      <c r="L1221" s="148" t="str">
        <f>IF($F1221="","",VLOOKUP($F1221,'Bảng tổng hợp'!$C$11:$M$20000,10,0))</f>
        <v/>
      </c>
      <c r="M1221" s="149" t="str">
        <f>IF($F1221="","",VLOOKUP($F1221,'Bảng tổng hợp'!$C$11:$M$20000,11,0))</f>
        <v/>
      </c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/>
    </row>
    <row r="1222" ht="15.75" customHeight="1">
      <c r="A1222" s="15"/>
      <c r="B1222" s="15"/>
      <c r="C1222" s="16"/>
      <c r="D1222" s="15"/>
      <c r="E1222" s="15"/>
      <c r="F1222" s="15"/>
      <c r="G1222" s="143" t="str">
        <f>IF($F1222="","",VLOOKUP($F1222,'Bảng tổng hợp'!$C$11:$Q$20000,2,0))</f>
        <v/>
      </c>
      <c r="H1222" s="144" t="str">
        <f>IF($F1222="","",VLOOKUP($F1222,'Bảng tổng hợp'!$C$11:$Q$20000,3,0))</f>
        <v/>
      </c>
      <c r="I1222" s="19"/>
      <c r="J1222" s="146">
        <f>IF(F1222="",0,VLOOKUP(F1222,'Bảng tổng hợp'!$P$11:$Q$397,2,0))</f>
        <v>0</v>
      </c>
      <c r="K1222" s="147">
        <f t="shared" si="2"/>
        <v>0</v>
      </c>
      <c r="L1222" s="148" t="str">
        <f>IF($F1222="","",VLOOKUP($F1222,'Bảng tổng hợp'!$C$11:$M$20000,10,0))</f>
        <v/>
      </c>
      <c r="M1222" s="149" t="str">
        <f>IF($F1222="","",VLOOKUP($F1222,'Bảng tổng hợp'!$C$11:$M$20000,11,0))</f>
        <v/>
      </c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F1222" s="15"/>
      <c r="AG1222" s="15"/>
    </row>
    <row r="1223" ht="15.75" customHeight="1">
      <c r="A1223" s="15"/>
      <c r="B1223" s="15"/>
      <c r="C1223" s="16"/>
      <c r="D1223" s="15"/>
      <c r="E1223" s="15"/>
      <c r="F1223" s="15"/>
      <c r="G1223" s="143" t="str">
        <f>IF($F1223="","",VLOOKUP($F1223,'Bảng tổng hợp'!$C$11:$Q$20000,2,0))</f>
        <v/>
      </c>
      <c r="H1223" s="144" t="str">
        <f>IF($F1223="","",VLOOKUP($F1223,'Bảng tổng hợp'!$C$11:$Q$20000,3,0))</f>
        <v/>
      </c>
      <c r="I1223" s="19"/>
      <c r="J1223" s="146">
        <f>IF(F1223="",0,VLOOKUP(F1223,'Bảng tổng hợp'!$P$11:$Q$397,2,0))</f>
        <v>0</v>
      </c>
      <c r="K1223" s="147">
        <f t="shared" si="2"/>
        <v>0</v>
      </c>
      <c r="L1223" s="148" t="str">
        <f>IF($F1223="","",VLOOKUP($F1223,'Bảng tổng hợp'!$C$11:$M$20000,10,0))</f>
        <v/>
      </c>
      <c r="M1223" s="149" t="str">
        <f>IF($F1223="","",VLOOKUP($F1223,'Bảng tổng hợp'!$C$11:$M$20000,11,0))</f>
        <v/>
      </c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F1223" s="15"/>
      <c r="AG1223" s="15"/>
    </row>
    <row r="1224" ht="15.75" customHeight="1">
      <c r="A1224" s="15"/>
      <c r="B1224" s="15"/>
      <c r="C1224" s="16"/>
      <c r="D1224" s="15"/>
      <c r="E1224" s="15"/>
      <c r="F1224" s="15"/>
      <c r="G1224" s="143" t="str">
        <f>IF($F1224="","",VLOOKUP($F1224,'Bảng tổng hợp'!$C$11:$Q$20000,2,0))</f>
        <v/>
      </c>
      <c r="H1224" s="144" t="str">
        <f>IF($F1224="","",VLOOKUP($F1224,'Bảng tổng hợp'!$C$11:$Q$20000,3,0))</f>
        <v/>
      </c>
      <c r="I1224" s="19"/>
      <c r="J1224" s="146">
        <f>IF(F1224="",0,VLOOKUP(F1224,'Bảng tổng hợp'!$P$11:$Q$397,2,0))</f>
        <v>0</v>
      </c>
      <c r="K1224" s="147">
        <f t="shared" si="2"/>
        <v>0</v>
      </c>
      <c r="L1224" s="148" t="str">
        <f>IF($F1224="","",VLOOKUP($F1224,'Bảng tổng hợp'!$C$11:$M$20000,10,0))</f>
        <v/>
      </c>
      <c r="M1224" s="149" t="str">
        <f>IF($F1224="","",VLOOKUP($F1224,'Bảng tổng hợp'!$C$11:$M$20000,11,0))</f>
        <v/>
      </c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F1224" s="15"/>
      <c r="AG1224" s="15"/>
    </row>
    <row r="1225" ht="15.75" customHeight="1">
      <c r="A1225" s="15"/>
      <c r="B1225" s="15"/>
      <c r="C1225" s="16"/>
      <c r="D1225" s="15"/>
      <c r="E1225" s="15"/>
      <c r="F1225" s="15"/>
      <c r="G1225" s="143" t="str">
        <f>IF($F1225="","",VLOOKUP($F1225,'Bảng tổng hợp'!$C$11:$Q$20000,2,0))</f>
        <v/>
      </c>
      <c r="H1225" s="144" t="str">
        <f>IF($F1225="","",VLOOKUP($F1225,'Bảng tổng hợp'!$C$11:$Q$20000,3,0))</f>
        <v/>
      </c>
      <c r="I1225" s="19"/>
      <c r="J1225" s="146">
        <f>IF(F1225="",0,VLOOKUP(F1225,'Bảng tổng hợp'!$P$11:$Q$397,2,0))</f>
        <v>0</v>
      </c>
      <c r="K1225" s="147">
        <f t="shared" si="2"/>
        <v>0</v>
      </c>
      <c r="L1225" s="148" t="str">
        <f>IF($F1225="","",VLOOKUP($F1225,'Bảng tổng hợp'!$C$11:$M$20000,10,0))</f>
        <v/>
      </c>
      <c r="M1225" s="149" t="str">
        <f>IF($F1225="","",VLOOKUP($F1225,'Bảng tổng hợp'!$C$11:$M$20000,11,0))</f>
        <v/>
      </c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  <c r="AC1225" s="15"/>
      <c r="AD1225" s="15"/>
      <c r="AE1225" s="15"/>
      <c r="AF1225" s="15"/>
      <c r="AG1225" s="15"/>
    </row>
    <row r="1226" ht="15.75" customHeight="1">
      <c r="A1226" s="15"/>
      <c r="B1226" s="15"/>
      <c r="C1226" s="16"/>
      <c r="D1226" s="15"/>
      <c r="E1226" s="15"/>
      <c r="F1226" s="15"/>
      <c r="G1226" s="143" t="str">
        <f>IF($F1226="","",VLOOKUP($F1226,'Bảng tổng hợp'!$C$11:$Q$20000,2,0))</f>
        <v/>
      </c>
      <c r="H1226" s="144" t="str">
        <f>IF($F1226="","",VLOOKUP($F1226,'Bảng tổng hợp'!$C$11:$Q$20000,3,0))</f>
        <v/>
      </c>
      <c r="I1226" s="19"/>
      <c r="J1226" s="146">
        <f>IF(F1226="",0,VLOOKUP(F1226,'Bảng tổng hợp'!$P$11:$Q$397,2,0))</f>
        <v>0</v>
      </c>
      <c r="K1226" s="147">
        <f t="shared" si="2"/>
        <v>0</v>
      </c>
      <c r="L1226" s="148" t="str">
        <f>IF($F1226="","",VLOOKUP($F1226,'Bảng tổng hợp'!$C$11:$M$20000,10,0))</f>
        <v/>
      </c>
      <c r="M1226" s="149" t="str">
        <f>IF($F1226="","",VLOOKUP($F1226,'Bảng tổng hợp'!$C$11:$M$20000,11,0))</f>
        <v/>
      </c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F1226" s="15"/>
      <c r="AG1226" s="15"/>
    </row>
    <row r="1227" ht="15.75" customHeight="1">
      <c r="A1227" s="15"/>
      <c r="B1227" s="15"/>
      <c r="C1227" s="16"/>
      <c r="D1227" s="15"/>
      <c r="E1227" s="15"/>
      <c r="F1227" s="15"/>
      <c r="G1227" s="143" t="str">
        <f>IF($F1227="","",VLOOKUP($F1227,'Bảng tổng hợp'!$C$11:$Q$20000,2,0))</f>
        <v/>
      </c>
      <c r="H1227" s="144" t="str">
        <f>IF($F1227="","",VLOOKUP($F1227,'Bảng tổng hợp'!$C$11:$Q$20000,3,0))</f>
        <v/>
      </c>
      <c r="I1227" s="19"/>
      <c r="J1227" s="146">
        <f>IF(F1227="",0,VLOOKUP(F1227,'Bảng tổng hợp'!$P$11:$Q$397,2,0))</f>
        <v>0</v>
      </c>
      <c r="K1227" s="147">
        <f t="shared" si="2"/>
        <v>0</v>
      </c>
      <c r="L1227" s="148" t="str">
        <f>IF($F1227="","",VLOOKUP($F1227,'Bảng tổng hợp'!$C$11:$M$20000,10,0))</f>
        <v/>
      </c>
      <c r="M1227" s="149" t="str">
        <f>IF($F1227="","",VLOOKUP($F1227,'Bảng tổng hợp'!$C$11:$M$20000,11,0))</f>
        <v/>
      </c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/>
      <c r="AC1227" s="15"/>
      <c r="AD1227" s="15"/>
      <c r="AE1227" s="15"/>
      <c r="AF1227" s="15"/>
      <c r="AG1227" s="15"/>
    </row>
    <row r="1228" ht="15.75" customHeight="1">
      <c r="A1228" s="15"/>
      <c r="B1228" s="15"/>
      <c r="C1228" s="16"/>
      <c r="D1228" s="15"/>
      <c r="E1228" s="15"/>
      <c r="F1228" s="15"/>
      <c r="G1228" s="143" t="str">
        <f>IF($F1228="","",VLOOKUP($F1228,'Bảng tổng hợp'!$C$11:$Q$20000,2,0))</f>
        <v/>
      </c>
      <c r="H1228" s="144" t="str">
        <f>IF($F1228="","",VLOOKUP($F1228,'Bảng tổng hợp'!$C$11:$Q$20000,3,0))</f>
        <v/>
      </c>
      <c r="I1228" s="19"/>
      <c r="J1228" s="146">
        <f>IF(F1228="",0,VLOOKUP(F1228,'Bảng tổng hợp'!$P$11:$Q$397,2,0))</f>
        <v>0</v>
      </c>
      <c r="K1228" s="147">
        <f t="shared" si="2"/>
        <v>0</v>
      </c>
      <c r="L1228" s="148" t="str">
        <f>IF($F1228="","",VLOOKUP($F1228,'Bảng tổng hợp'!$C$11:$M$20000,10,0))</f>
        <v/>
      </c>
      <c r="M1228" s="149" t="str">
        <f>IF($F1228="","",VLOOKUP($F1228,'Bảng tổng hợp'!$C$11:$M$20000,11,0))</f>
        <v/>
      </c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F1228" s="15"/>
      <c r="AG1228" s="15"/>
    </row>
    <row r="1229" ht="15.75" customHeight="1">
      <c r="A1229" s="15"/>
      <c r="B1229" s="15"/>
      <c r="C1229" s="16"/>
      <c r="D1229" s="15"/>
      <c r="E1229" s="15"/>
      <c r="F1229" s="15"/>
      <c r="G1229" s="143" t="str">
        <f>IF($F1229="","",VLOOKUP($F1229,'Bảng tổng hợp'!$C$11:$Q$20000,2,0))</f>
        <v/>
      </c>
      <c r="H1229" s="144" t="str">
        <f>IF($F1229="","",VLOOKUP($F1229,'Bảng tổng hợp'!$C$11:$Q$20000,3,0))</f>
        <v/>
      </c>
      <c r="I1229" s="19"/>
      <c r="J1229" s="146">
        <f>IF(F1229="",0,VLOOKUP(F1229,'Bảng tổng hợp'!$P$11:$Q$397,2,0))</f>
        <v>0</v>
      </c>
      <c r="K1229" s="147">
        <f t="shared" si="2"/>
        <v>0</v>
      </c>
      <c r="L1229" s="148" t="str">
        <f>IF($F1229="","",VLOOKUP($F1229,'Bảng tổng hợp'!$C$11:$M$20000,10,0))</f>
        <v/>
      </c>
      <c r="M1229" s="149" t="str">
        <f>IF($F1229="","",VLOOKUP($F1229,'Bảng tổng hợp'!$C$11:$M$20000,11,0))</f>
        <v/>
      </c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  <c r="AB1229" s="15"/>
      <c r="AC1229" s="15"/>
      <c r="AD1229" s="15"/>
      <c r="AE1229" s="15"/>
      <c r="AF1229" s="15"/>
      <c r="AG1229" s="15"/>
    </row>
    <row r="1230" ht="15.75" customHeight="1">
      <c r="A1230" s="15"/>
      <c r="B1230" s="15"/>
      <c r="C1230" s="16"/>
      <c r="D1230" s="15"/>
      <c r="E1230" s="15"/>
      <c r="F1230" s="15"/>
      <c r="G1230" s="143" t="str">
        <f>IF($F1230="","",VLOOKUP($F1230,'Bảng tổng hợp'!$C$11:$Q$20000,2,0))</f>
        <v/>
      </c>
      <c r="H1230" s="144" t="str">
        <f>IF($F1230="","",VLOOKUP($F1230,'Bảng tổng hợp'!$C$11:$Q$20000,3,0))</f>
        <v/>
      </c>
      <c r="I1230" s="19"/>
      <c r="J1230" s="146">
        <f>IF(F1230="",0,VLOOKUP(F1230,'Bảng tổng hợp'!$P$11:$Q$397,2,0))</f>
        <v>0</v>
      </c>
      <c r="K1230" s="147">
        <f t="shared" si="2"/>
        <v>0</v>
      </c>
      <c r="L1230" s="148" t="str">
        <f>IF($F1230="","",VLOOKUP($F1230,'Bảng tổng hợp'!$C$11:$M$20000,10,0))</f>
        <v/>
      </c>
      <c r="M1230" s="149" t="str">
        <f>IF($F1230="","",VLOOKUP($F1230,'Bảng tổng hợp'!$C$11:$M$20000,11,0))</f>
        <v/>
      </c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F1230" s="15"/>
      <c r="AG1230" s="15"/>
    </row>
    <row r="1231" ht="15.75" customHeight="1">
      <c r="A1231" s="15"/>
      <c r="B1231" s="15"/>
      <c r="C1231" s="16"/>
      <c r="D1231" s="15"/>
      <c r="E1231" s="15"/>
      <c r="F1231" s="15"/>
      <c r="G1231" s="143" t="str">
        <f>IF($F1231="","",VLOOKUP($F1231,'Bảng tổng hợp'!$C$11:$Q$20000,2,0))</f>
        <v/>
      </c>
      <c r="H1231" s="144" t="str">
        <f>IF($F1231="","",VLOOKUP($F1231,'Bảng tổng hợp'!$C$11:$Q$20000,3,0))</f>
        <v/>
      </c>
      <c r="I1231" s="19"/>
      <c r="J1231" s="146">
        <f>IF(F1231="",0,VLOOKUP(F1231,'Bảng tổng hợp'!$P$11:$Q$397,2,0))</f>
        <v>0</v>
      </c>
      <c r="K1231" s="147">
        <f t="shared" si="2"/>
        <v>0</v>
      </c>
      <c r="L1231" s="148" t="str">
        <f>IF($F1231="","",VLOOKUP($F1231,'Bảng tổng hợp'!$C$11:$M$20000,10,0))</f>
        <v/>
      </c>
      <c r="M1231" s="149" t="str">
        <f>IF($F1231="","",VLOOKUP($F1231,'Bảng tổng hợp'!$C$11:$M$20000,11,0))</f>
        <v/>
      </c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F1231" s="15"/>
      <c r="AG1231" s="15"/>
    </row>
    <row r="1232" ht="15.75" customHeight="1">
      <c r="A1232" s="15"/>
      <c r="B1232" s="15"/>
      <c r="C1232" s="16"/>
      <c r="D1232" s="15"/>
      <c r="E1232" s="15"/>
      <c r="F1232" s="15"/>
      <c r="G1232" s="143" t="str">
        <f>IF($F1232="","",VLOOKUP($F1232,'Bảng tổng hợp'!$C$11:$Q$20000,2,0))</f>
        <v/>
      </c>
      <c r="H1232" s="144" t="str">
        <f>IF($F1232="","",VLOOKUP($F1232,'Bảng tổng hợp'!$C$11:$Q$20000,3,0))</f>
        <v/>
      </c>
      <c r="I1232" s="19"/>
      <c r="J1232" s="146">
        <f>IF(F1232="",0,VLOOKUP(F1232,'Bảng tổng hợp'!$P$11:$Q$397,2,0))</f>
        <v>0</v>
      </c>
      <c r="K1232" s="147">
        <f t="shared" si="2"/>
        <v>0</v>
      </c>
      <c r="L1232" s="148" t="str">
        <f>IF($F1232="","",VLOOKUP($F1232,'Bảng tổng hợp'!$C$11:$M$20000,10,0))</f>
        <v/>
      </c>
      <c r="M1232" s="149" t="str">
        <f>IF($F1232="","",VLOOKUP($F1232,'Bảng tổng hợp'!$C$11:$M$20000,11,0))</f>
        <v/>
      </c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F1232" s="15"/>
      <c r="AG1232" s="15"/>
    </row>
    <row r="1233" ht="15.75" customHeight="1">
      <c r="A1233" s="15"/>
      <c r="B1233" s="15"/>
      <c r="C1233" s="16"/>
      <c r="D1233" s="15"/>
      <c r="E1233" s="15"/>
      <c r="F1233" s="15"/>
      <c r="G1233" s="143" t="str">
        <f>IF($F1233="","",VLOOKUP($F1233,'Bảng tổng hợp'!$C$11:$Q$20000,2,0))</f>
        <v/>
      </c>
      <c r="H1233" s="144" t="str">
        <f>IF($F1233="","",VLOOKUP($F1233,'Bảng tổng hợp'!$C$11:$Q$20000,3,0))</f>
        <v/>
      </c>
      <c r="I1233" s="19"/>
      <c r="J1233" s="146">
        <f>IF(F1233="",0,VLOOKUP(F1233,'Bảng tổng hợp'!$P$11:$Q$397,2,0))</f>
        <v>0</v>
      </c>
      <c r="K1233" s="147">
        <f t="shared" si="2"/>
        <v>0</v>
      </c>
      <c r="L1233" s="148" t="str">
        <f>IF($F1233="","",VLOOKUP($F1233,'Bảng tổng hợp'!$C$11:$M$20000,10,0))</f>
        <v/>
      </c>
      <c r="M1233" s="149" t="str">
        <f>IF($F1233="","",VLOOKUP($F1233,'Bảng tổng hợp'!$C$11:$M$20000,11,0))</f>
        <v/>
      </c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  <c r="AC1233" s="15"/>
      <c r="AD1233" s="15"/>
      <c r="AE1233" s="15"/>
      <c r="AF1233" s="15"/>
      <c r="AG1233" s="15"/>
    </row>
    <row r="1234" ht="15.75" customHeight="1">
      <c r="A1234" s="15"/>
      <c r="B1234" s="15"/>
      <c r="C1234" s="16"/>
      <c r="D1234" s="15"/>
      <c r="E1234" s="15"/>
      <c r="F1234" s="15"/>
      <c r="G1234" s="143" t="str">
        <f>IF($F1234="","",VLOOKUP($F1234,'Bảng tổng hợp'!$C$11:$Q$20000,2,0))</f>
        <v/>
      </c>
      <c r="H1234" s="144" t="str">
        <f>IF($F1234="","",VLOOKUP($F1234,'Bảng tổng hợp'!$C$11:$Q$20000,3,0))</f>
        <v/>
      </c>
      <c r="I1234" s="19"/>
      <c r="J1234" s="146">
        <f>IF(F1234="",0,VLOOKUP(F1234,'Bảng tổng hợp'!$P$11:$Q$397,2,0))</f>
        <v>0</v>
      </c>
      <c r="K1234" s="147">
        <f t="shared" si="2"/>
        <v>0</v>
      </c>
      <c r="L1234" s="148" t="str">
        <f>IF($F1234="","",VLOOKUP($F1234,'Bảng tổng hợp'!$C$11:$M$20000,10,0))</f>
        <v/>
      </c>
      <c r="M1234" s="149" t="str">
        <f>IF($F1234="","",VLOOKUP($F1234,'Bảng tổng hợp'!$C$11:$M$20000,11,0))</f>
        <v/>
      </c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/>
    </row>
    <row r="1235" ht="15.75" customHeight="1">
      <c r="A1235" s="15"/>
      <c r="B1235" s="15"/>
      <c r="C1235" s="16"/>
      <c r="D1235" s="15"/>
      <c r="E1235" s="15"/>
      <c r="F1235" s="15"/>
      <c r="G1235" s="143" t="str">
        <f>IF($F1235="","",VLOOKUP($F1235,'Bảng tổng hợp'!$C$11:$Q$20000,2,0))</f>
        <v/>
      </c>
      <c r="H1235" s="144" t="str">
        <f>IF($F1235="","",VLOOKUP($F1235,'Bảng tổng hợp'!$C$11:$Q$20000,3,0))</f>
        <v/>
      </c>
      <c r="I1235" s="19"/>
      <c r="J1235" s="146">
        <f>IF(F1235="",0,VLOOKUP(F1235,'Bảng tổng hợp'!$P$11:$Q$397,2,0))</f>
        <v>0</v>
      </c>
      <c r="K1235" s="147">
        <f t="shared" si="2"/>
        <v>0</v>
      </c>
      <c r="L1235" s="148" t="str">
        <f>IF($F1235="","",VLOOKUP($F1235,'Bảng tổng hợp'!$C$11:$M$20000,10,0))</f>
        <v/>
      </c>
      <c r="M1235" s="149" t="str">
        <f>IF($F1235="","",VLOOKUP($F1235,'Bảng tổng hợp'!$C$11:$M$20000,11,0))</f>
        <v/>
      </c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F1235" s="15"/>
      <c r="AG1235" s="15"/>
    </row>
    <row r="1236" ht="15.75" customHeight="1">
      <c r="A1236" s="15"/>
      <c r="B1236" s="15"/>
      <c r="C1236" s="16"/>
      <c r="D1236" s="15"/>
      <c r="E1236" s="15"/>
      <c r="F1236" s="15"/>
      <c r="G1236" s="143" t="str">
        <f>IF($F1236="","",VLOOKUP($F1236,'Bảng tổng hợp'!$C$11:$Q$20000,2,0))</f>
        <v/>
      </c>
      <c r="H1236" s="144" t="str">
        <f>IF($F1236="","",VLOOKUP($F1236,'Bảng tổng hợp'!$C$11:$Q$20000,3,0))</f>
        <v/>
      </c>
      <c r="I1236" s="19"/>
      <c r="J1236" s="146">
        <f>IF(F1236="",0,VLOOKUP(F1236,'Bảng tổng hợp'!$P$11:$Q$397,2,0))</f>
        <v>0</v>
      </c>
      <c r="K1236" s="147">
        <f t="shared" si="2"/>
        <v>0</v>
      </c>
      <c r="L1236" s="148" t="str">
        <f>IF($F1236="","",VLOOKUP($F1236,'Bảng tổng hợp'!$C$11:$M$20000,10,0))</f>
        <v/>
      </c>
      <c r="M1236" s="149" t="str">
        <f>IF($F1236="","",VLOOKUP($F1236,'Bảng tổng hợp'!$C$11:$M$20000,11,0))</f>
        <v/>
      </c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F1236" s="15"/>
      <c r="AG1236" s="15"/>
    </row>
    <row r="1237" ht="15.75" customHeight="1">
      <c r="A1237" s="15"/>
      <c r="B1237" s="15"/>
      <c r="C1237" s="16"/>
      <c r="D1237" s="15"/>
      <c r="E1237" s="15"/>
      <c r="F1237" s="15"/>
      <c r="G1237" s="143" t="str">
        <f>IF($F1237="","",VLOOKUP($F1237,'Bảng tổng hợp'!$C$11:$Q$20000,2,0))</f>
        <v/>
      </c>
      <c r="H1237" s="144" t="str">
        <f>IF($F1237="","",VLOOKUP($F1237,'Bảng tổng hợp'!$C$11:$Q$20000,3,0))</f>
        <v/>
      </c>
      <c r="I1237" s="19"/>
      <c r="J1237" s="146">
        <f>IF(F1237="",0,VLOOKUP(F1237,'Bảng tổng hợp'!$P$11:$Q$397,2,0))</f>
        <v>0</v>
      </c>
      <c r="K1237" s="147">
        <f t="shared" si="2"/>
        <v>0</v>
      </c>
      <c r="L1237" s="148" t="str">
        <f>IF($F1237="","",VLOOKUP($F1237,'Bảng tổng hợp'!$C$11:$M$20000,10,0))</f>
        <v/>
      </c>
      <c r="M1237" s="149" t="str">
        <f>IF($F1237="","",VLOOKUP($F1237,'Bảng tổng hợp'!$C$11:$M$20000,11,0))</f>
        <v/>
      </c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  <c r="AG1237" s="15"/>
    </row>
    <row r="1238" ht="15.75" customHeight="1">
      <c r="A1238" s="15"/>
      <c r="B1238" s="15"/>
      <c r="C1238" s="16"/>
      <c r="D1238" s="15"/>
      <c r="E1238" s="15"/>
      <c r="F1238" s="15"/>
      <c r="G1238" s="143" t="str">
        <f>IF($F1238="","",VLOOKUP($F1238,'Bảng tổng hợp'!$C$11:$Q$20000,2,0))</f>
        <v/>
      </c>
      <c r="H1238" s="144" t="str">
        <f>IF($F1238="","",VLOOKUP($F1238,'Bảng tổng hợp'!$C$11:$Q$20000,3,0))</f>
        <v/>
      </c>
      <c r="I1238" s="19"/>
      <c r="J1238" s="146">
        <f>IF(F1238="",0,VLOOKUP(F1238,'Bảng tổng hợp'!$P$11:$Q$397,2,0))</f>
        <v>0</v>
      </c>
      <c r="K1238" s="147">
        <f t="shared" si="2"/>
        <v>0</v>
      </c>
      <c r="L1238" s="148" t="str">
        <f>IF($F1238="","",VLOOKUP($F1238,'Bảng tổng hợp'!$C$11:$M$20000,10,0))</f>
        <v/>
      </c>
      <c r="M1238" s="149" t="str">
        <f>IF($F1238="","",VLOOKUP($F1238,'Bảng tổng hợp'!$C$11:$M$20000,11,0))</f>
        <v/>
      </c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F1238" s="15"/>
      <c r="AG1238" s="15"/>
    </row>
    <row r="1239" ht="15.75" customHeight="1">
      <c r="A1239" s="15"/>
      <c r="B1239" s="15"/>
      <c r="C1239" s="16"/>
      <c r="D1239" s="15"/>
      <c r="E1239" s="15"/>
      <c r="F1239" s="15"/>
      <c r="G1239" s="143" t="str">
        <f>IF($F1239="","",VLOOKUP($F1239,'Bảng tổng hợp'!$C$11:$Q$20000,2,0))</f>
        <v/>
      </c>
      <c r="H1239" s="144" t="str">
        <f>IF($F1239="","",VLOOKUP($F1239,'Bảng tổng hợp'!$C$11:$Q$20000,3,0))</f>
        <v/>
      </c>
      <c r="I1239" s="19"/>
      <c r="J1239" s="146">
        <f>IF(F1239="",0,VLOOKUP(F1239,'Bảng tổng hợp'!$P$11:$Q$397,2,0))</f>
        <v>0</v>
      </c>
      <c r="K1239" s="147">
        <f t="shared" si="2"/>
        <v>0</v>
      </c>
      <c r="L1239" s="148" t="str">
        <f>IF($F1239="","",VLOOKUP($F1239,'Bảng tổng hợp'!$C$11:$M$20000,10,0))</f>
        <v/>
      </c>
      <c r="M1239" s="149" t="str">
        <f>IF($F1239="","",VLOOKUP($F1239,'Bảng tổng hợp'!$C$11:$M$20000,11,0))</f>
        <v/>
      </c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F1239" s="15"/>
      <c r="AG1239" s="15"/>
    </row>
    <row r="1240" ht="15.75" customHeight="1">
      <c r="A1240" s="15"/>
      <c r="B1240" s="15"/>
      <c r="C1240" s="16"/>
      <c r="D1240" s="15"/>
      <c r="E1240" s="15"/>
      <c r="F1240" s="15"/>
      <c r="G1240" s="143" t="str">
        <f>IF($F1240="","",VLOOKUP($F1240,'Bảng tổng hợp'!$C$11:$Q$20000,2,0))</f>
        <v/>
      </c>
      <c r="H1240" s="144" t="str">
        <f>IF($F1240="","",VLOOKUP($F1240,'Bảng tổng hợp'!$C$11:$Q$20000,3,0))</f>
        <v/>
      </c>
      <c r="I1240" s="19"/>
      <c r="J1240" s="146">
        <f>IF(F1240="",0,VLOOKUP(F1240,'Bảng tổng hợp'!$P$11:$Q$397,2,0))</f>
        <v>0</v>
      </c>
      <c r="K1240" s="147">
        <f t="shared" si="2"/>
        <v>0</v>
      </c>
      <c r="L1240" s="148" t="str">
        <f>IF($F1240="","",VLOOKUP($F1240,'Bảng tổng hợp'!$C$11:$M$20000,10,0))</f>
        <v/>
      </c>
      <c r="M1240" s="149" t="str">
        <f>IF($F1240="","",VLOOKUP($F1240,'Bảng tổng hợp'!$C$11:$M$20000,11,0))</f>
        <v/>
      </c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  <c r="AE1240" s="15"/>
      <c r="AF1240" s="15"/>
      <c r="AG1240" s="15"/>
    </row>
    <row r="1241" ht="15.75" customHeight="1">
      <c r="A1241" s="15"/>
      <c r="B1241" s="15"/>
      <c r="C1241" s="16"/>
      <c r="D1241" s="15"/>
      <c r="E1241" s="15"/>
      <c r="F1241" s="15"/>
      <c r="G1241" s="143" t="str">
        <f>IF($F1241="","",VLOOKUP($F1241,'Bảng tổng hợp'!$C$11:$Q$20000,2,0))</f>
        <v/>
      </c>
      <c r="H1241" s="144" t="str">
        <f>IF($F1241="","",VLOOKUP($F1241,'Bảng tổng hợp'!$C$11:$Q$20000,3,0))</f>
        <v/>
      </c>
      <c r="I1241" s="19"/>
      <c r="J1241" s="146">
        <f>IF(F1241="",0,VLOOKUP(F1241,'Bảng tổng hợp'!$P$11:$Q$397,2,0))</f>
        <v>0</v>
      </c>
      <c r="K1241" s="147">
        <f t="shared" si="2"/>
        <v>0</v>
      </c>
      <c r="L1241" s="148" t="str">
        <f>IF($F1241="","",VLOOKUP($F1241,'Bảng tổng hợp'!$C$11:$M$20000,10,0))</f>
        <v/>
      </c>
      <c r="M1241" s="149" t="str">
        <f>IF($F1241="","",VLOOKUP($F1241,'Bảng tổng hợp'!$C$11:$M$20000,11,0))</f>
        <v/>
      </c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  <c r="AC1241" s="15"/>
      <c r="AD1241" s="15"/>
      <c r="AE1241" s="15"/>
      <c r="AF1241" s="15"/>
      <c r="AG1241" s="15"/>
    </row>
    <row r="1242" ht="15.75" customHeight="1">
      <c r="A1242" s="15"/>
      <c r="B1242" s="15"/>
      <c r="C1242" s="16"/>
      <c r="D1242" s="15"/>
      <c r="E1242" s="15"/>
      <c r="F1242" s="15"/>
      <c r="G1242" s="143" t="str">
        <f>IF($F1242="","",VLOOKUP($F1242,'Bảng tổng hợp'!$C$11:$Q$20000,2,0))</f>
        <v/>
      </c>
      <c r="H1242" s="144" t="str">
        <f>IF($F1242="","",VLOOKUP($F1242,'Bảng tổng hợp'!$C$11:$Q$20000,3,0))</f>
        <v/>
      </c>
      <c r="I1242" s="19"/>
      <c r="J1242" s="146">
        <f>IF(F1242="",0,VLOOKUP(F1242,'Bảng tổng hợp'!$P$11:$Q$397,2,0))</f>
        <v>0</v>
      </c>
      <c r="K1242" s="147">
        <f t="shared" si="2"/>
        <v>0</v>
      </c>
      <c r="L1242" s="148" t="str">
        <f>IF($F1242="","",VLOOKUP($F1242,'Bảng tổng hợp'!$C$11:$M$20000,10,0))</f>
        <v/>
      </c>
      <c r="M1242" s="149" t="str">
        <f>IF($F1242="","",VLOOKUP($F1242,'Bảng tổng hợp'!$C$11:$M$20000,11,0))</f>
        <v/>
      </c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F1242" s="15"/>
      <c r="AG1242" s="15"/>
    </row>
    <row r="1243" ht="15.75" customHeight="1">
      <c r="A1243" s="15"/>
      <c r="B1243" s="15"/>
      <c r="C1243" s="16"/>
      <c r="D1243" s="15"/>
      <c r="E1243" s="15"/>
      <c r="F1243" s="15"/>
      <c r="G1243" s="143" t="str">
        <f>IF($F1243="","",VLOOKUP($F1243,'Bảng tổng hợp'!$C$11:$Q$20000,2,0))</f>
        <v/>
      </c>
      <c r="H1243" s="144" t="str">
        <f>IF($F1243="","",VLOOKUP($F1243,'Bảng tổng hợp'!$C$11:$Q$20000,3,0))</f>
        <v/>
      </c>
      <c r="I1243" s="19"/>
      <c r="J1243" s="146">
        <f>IF(F1243="",0,VLOOKUP(F1243,'Bảng tổng hợp'!$P$11:$Q$397,2,0))</f>
        <v>0</v>
      </c>
      <c r="K1243" s="147">
        <f t="shared" si="2"/>
        <v>0</v>
      </c>
      <c r="L1243" s="148" t="str">
        <f>IF($F1243="","",VLOOKUP($F1243,'Bảng tổng hợp'!$C$11:$M$20000,10,0))</f>
        <v/>
      </c>
      <c r="M1243" s="149" t="str">
        <f>IF($F1243="","",VLOOKUP($F1243,'Bảng tổng hợp'!$C$11:$M$20000,11,0))</f>
        <v/>
      </c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  <c r="AG1243" s="15"/>
    </row>
    <row r="1244" ht="15.75" customHeight="1">
      <c r="A1244" s="15"/>
      <c r="B1244" s="15"/>
      <c r="C1244" s="16"/>
      <c r="D1244" s="15"/>
      <c r="E1244" s="15"/>
      <c r="F1244" s="15"/>
      <c r="G1244" s="143" t="str">
        <f>IF($F1244="","",VLOOKUP($F1244,'Bảng tổng hợp'!$C$11:$Q$20000,2,0))</f>
        <v/>
      </c>
      <c r="H1244" s="144" t="str">
        <f>IF($F1244="","",VLOOKUP($F1244,'Bảng tổng hợp'!$C$11:$Q$20000,3,0))</f>
        <v/>
      </c>
      <c r="I1244" s="19"/>
      <c r="J1244" s="146">
        <f>IF(F1244="",0,VLOOKUP(F1244,'Bảng tổng hợp'!$P$11:$Q$397,2,0))</f>
        <v>0</v>
      </c>
      <c r="K1244" s="147">
        <f t="shared" si="2"/>
        <v>0</v>
      </c>
      <c r="L1244" s="148" t="str">
        <f>IF($F1244="","",VLOOKUP($F1244,'Bảng tổng hợp'!$C$11:$M$20000,10,0))</f>
        <v/>
      </c>
      <c r="M1244" s="149" t="str">
        <f>IF($F1244="","",VLOOKUP($F1244,'Bảng tổng hợp'!$C$11:$M$20000,11,0))</f>
        <v/>
      </c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F1244" s="15"/>
      <c r="AG1244" s="15"/>
    </row>
    <row r="1245" ht="15.75" customHeight="1">
      <c r="A1245" s="15"/>
      <c r="B1245" s="15"/>
      <c r="C1245" s="16"/>
      <c r="D1245" s="15"/>
      <c r="E1245" s="15"/>
      <c r="F1245" s="15"/>
      <c r="G1245" s="143" t="str">
        <f>IF($F1245="","",VLOOKUP($F1245,'Bảng tổng hợp'!$C$11:$Q$20000,2,0))</f>
        <v/>
      </c>
      <c r="H1245" s="144" t="str">
        <f>IF($F1245="","",VLOOKUP($F1245,'Bảng tổng hợp'!$C$11:$Q$20000,3,0))</f>
        <v/>
      </c>
      <c r="I1245" s="19"/>
      <c r="J1245" s="146">
        <f>IF(F1245="",0,VLOOKUP(F1245,'Bảng tổng hợp'!$P$11:$Q$397,2,0))</f>
        <v>0</v>
      </c>
      <c r="K1245" s="147">
        <f t="shared" si="2"/>
        <v>0</v>
      </c>
      <c r="L1245" s="148" t="str">
        <f>IF($F1245="","",VLOOKUP($F1245,'Bảng tổng hợp'!$C$11:$M$20000,10,0))</f>
        <v/>
      </c>
      <c r="M1245" s="149" t="str">
        <f>IF($F1245="","",VLOOKUP($F1245,'Bảng tổng hợp'!$C$11:$M$20000,11,0))</f>
        <v/>
      </c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  <c r="AB1245" s="15"/>
      <c r="AC1245" s="15"/>
      <c r="AD1245" s="15"/>
      <c r="AE1245" s="15"/>
      <c r="AF1245" s="15"/>
      <c r="AG1245" s="15"/>
    </row>
    <row r="1246" ht="15.75" customHeight="1">
      <c r="A1246" s="15"/>
      <c r="B1246" s="15"/>
      <c r="C1246" s="16"/>
      <c r="D1246" s="15"/>
      <c r="E1246" s="15"/>
      <c r="F1246" s="15"/>
      <c r="G1246" s="143" t="str">
        <f>IF($F1246="","",VLOOKUP($F1246,'Bảng tổng hợp'!$C$11:$Q$20000,2,0))</f>
        <v/>
      </c>
      <c r="H1246" s="144" t="str">
        <f>IF($F1246="","",VLOOKUP($F1246,'Bảng tổng hợp'!$C$11:$Q$20000,3,0))</f>
        <v/>
      </c>
      <c r="I1246" s="19"/>
      <c r="J1246" s="146">
        <f>IF(F1246="",0,VLOOKUP(F1246,'Bảng tổng hợp'!$P$11:$Q$397,2,0))</f>
        <v>0</v>
      </c>
      <c r="K1246" s="147">
        <f t="shared" si="2"/>
        <v>0</v>
      </c>
      <c r="L1246" s="148" t="str">
        <f>IF($F1246="","",VLOOKUP($F1246,'Bảng tổng hợp'!$C$11:$M$20000,10,0))</f>
        <v/>
      </c>
      <c r="M1246" s="149" t="str">
        <f>IF($F1246="","",VLOOKUP($F1246,'Bảng tổng hợp'!$C$11:$M$20000,11,0))</f>
        <v/>
      </c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F1246" s="15"/>
      <c r="AG1246" s="15"/>
    </row>
    <row r="1247" ht="15.75" customHeight="1">
      <c r="A1247" s="15"/>
      <c r="B1247" s="15"/>
      <c r="C1247" s="16"/>
      <c r="D1247" s="15"/>
      <c r="E1247" s="15"/>
      <c r="F1247" s="15"/>
      <c r="G1247" s="143" t="str">
        <f>IF($F1247="","",VLOOKUP($F1247,'Bảng tổng hợp'!$C$11:$Q$20000,2,0))</f>
        <v/>
      </c>
      <c r="H1247" s="144" t="str">
        <f>IF($F1247="","",VLOOKUP($F1247,'Bảng tổng hợp'!$C$11:$Q$20000,3,0))</f>
        <v/>
      </c>
      <c r="I1247" s="19"/>
      <c r="J1247" s="146">
        <f>IF(F1247="",0,VLOOKUP(F1247,'Bảng tổng hợp'!$P$11:$Q$397,2,0))</f>
        <v>0</v>
      </c>
      <c r="K1247" s="147">
        <f t="shared" si="2"/>
        <v>0</v>
      </c>
      <c r="L1247" s="148" t="str">
        <f>IF($F1247="","",VLOOKUP($F1247,'Bảng tổng hợp'!$C$11:$M$20000,10,0))</f>
        <v/>
      </c>
      <c r="M1247" s="149" t="str">
        <f>IF($F1247="","",VLOOKUP($F1247,'Bảng tổng hợp'!$C$11:$M$20000,11,0))</f>
        <v/>
      </c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  <c r="AB1247" s="15"/>
      <c r="AC1247" s="15"/>
      <c r="AD1247" s="15"/>
      <c r="AE1247" s="15"/>
      <c r="AF1247" s="15"/>
      <c r="AG1247" s="15"/>
    </row>
    <row r="1248" ht="15.75" customHeight="1">
      <c r="A1248" s="15"/>
      <c r="B1248" s="15"/>
      <c r="C1248" s="16"/>
      <c r="D1248" s="15"/>
      <c r="E1248" s="15"/>
      <c r="F1248" s="15"/>
      <c r="G1248" s="143" t="str">
        <f>IF($F1248="","",VLOOKUP($F1248,'Bảng tổng hợp'!$C$11:$Q$20000,2,0))</f>
        <v/>
      </c>
      <c r="H1248" s="144" t="str">
        <f>IF($F1248="","",VLOOKUP($F1248,'Bảng tổng hợp'!$C$11:$Q$20000,3,0))</f>
        <v/>
      </c>
      <c r="I1248" s="19"/>
      <c r="J1248" s="146">
        <f>IF(F1248="",0,VLOOKUP(F1248,'Bảng tổng hợp'!$P$11:$Q$397,2,0))</f>
        <v>0</v>
      </c>
      <c r="K1248" s="147">
        <f t="shared" si="2"/>
        <v>0</v>
      </c>
      <c r="L1248" s="148" t="str">
        <f>IF($F1248="","",VLOOKUP($F1248,'Bảng tổng hợp'!$C$11:$M$20000,10,0))</f>
        <v/>
      </c>
      <c r="M1248" s="149" t="str">
        <f>IF($F1248="","",VLOOKUP($F1248,'Bảng tổng hợp'!$C$11:$M$20000,11,0))</f>
        <v/>
      </c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</row>
    <row r="1249" ht="15.75" customHeight="1">
      <c r="A1249" s="15"/>
      <c r="B1249" s="15"/>
      <c r="C1249" s="16"/>
      <c r="D1249" s="15"/>
      <c r="E1249" s="15"/>
      <c r="F1249" s="15"/>
      <c r="G1249" s="143" t="str">
        <f>IF($F1249="","",VLOOKUP($F1249,'Bảng tổng hợp'!$C$11:$Q$20000,2,0))</f>
        <v/>
      </c>
      <c r="H1249" s="144" t="str">
        <f>IF($F1249="","",VLOOKUP($F1249,'Bảng tổng hợp'!$C$11:$Q$20000,3,0))</f>
        <v/>
      </c>
      <c r="I1249" s="19"/>
      <c r="J1249" s="146">
        <f>IF(F1249="",0,VLOOKUP(F1249,'Bảng tổng hợp'!$P$11:$Q$397,2,0))</f>
        <v>0</v>
      </c>
      <c r="K1249" s="147">
        <f t="shared" si="2"/>
        <v>0</v>
      </c>
      <c r="L1249" s="148" t="str">
        <f>IF($F1249="","",VLOOKUP($F1249,'Bảng tổng hợp'!$C$11:$M$20000,10,0))</f>
        <v/>
      </c>
      <c r="M1249" s="149" t="str">
        <f>IF($F1249="","",VLOOKUP($F1249,'Bảng tổng hợp'!$C$11:$M$20000,11,0))</f>
        <v/>
      </c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  <c r="AC1249" s="15"/>
      <c r="AD1249" s="15"/>
      <c r="AE1249" s="15"/>
      <c r="AF1249" s="15"/>
      <c r="AG1249" s="15"/>
    </row>
    <row r="1250" ht="15.75" customHeight="1">
      <c r="A1250" s="15"/>
      <c r="B1250" s="15"/>
      <c r="C1250" s="16"/>
      <c r="D1250" s="15"/>
      <c r="E1250" s="15"/>
      <c r="F1250" s="15"/>
      <c r="G1250" s="143" t="str">
        <f>IF($F1250="","",VLOOKUP($F1250,'Bảng tổng hợp'!$C$11:$Q$20000,2,0))</f>
        <v/>
      </c>
      <c r="H1250" s="144" t="str">
        <f>IF($F1250="","",VLOOKUP($F1250,'Bảng tổng hợp'!$C$11:$Q$20000,3,0))</f>
        <v/>
      </c>
      <c r="I1250" s="19"/>
      <c r="J1250" s="146">
        <f>IF(F1250="",0,VLOOKUP(F1250,'Bảng tổng hợp'!$P$11:$Q$397,2,0))</f>
        <v>0</v>
      </c>
      <c r="K1250" s="147">
        <f t="shared" si="2"/>
        <v>0</v>
      </c>
      <c r="L1250" s="148" t="str">
        <f>IF($F1250="","",VLOOKUP($F1250,'Bảng tổng hợp'!$C$11:$M$20000,10,0))</f>
        <v/>
      </c>
      <c r="M1250" s="149" t="str">
        <f>IF($F1250="","",VLOOKUP($F1250,'Bảng tổng hợp'!$C$11:$M$20000,11,0))</f>
        <v/>
      </c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F1250" s="15"/>
      <c r="AG1250" s="15"/>
    </row>
    <row r="1251" ht="15.75" customHeight="1">
      <c r="A1251" s="15"/>
      <c r="B1251" s="15"/>
      <c r="C1251" s="16"/>
      <c r="D1251" s="15"/>
      <c r="E1251" s="15"/>
      <c r="F1251" s="15"/>
      <c r="G1251" s="143" t="str">
        <f>IF($F1251="","",VLOOKUP($F1251,'Bảng tổng hợp'!$C$11:$Q$20000,2,0))</f>
        <v/>
      </c>
      <c r="H1251" s="144" t="str">
        <f>IF($F1251="","",VLOOKUP($F1251,'Bảng tổng hợp'!$C$11:$Q$20000,3,0))</f>
        <v/>
      </c>
      <c r="I1251" s="19"/>
      <c r="J1251" s="146">
        <f>IF(F1251="",0,VLOOKUP(F1251,'Bảng tổng hợp'!$P$11:$Q$397,2,0))</f>
        <v>0</v>
      </c>
      <c r="K1251" s="147">
        <f t="shared" si="2"/>
        <v>0</v>
      </c>
      <c r="L1251" s="148" t="str">
        <f>IF($F1251="","",VLOOKUP($F1251,'Bảng tổng hợp'!$C$11:$M$20000,10,0))</f>
        <v/>
      </c>
      <c r="M1251" s="149" t="str">
        <f>IF($F1251="","",VLOOKUP($F1251,'Bảng tổng hợp'!$C$11:$M$20000,11,0))</f>
        <v/>
      </c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F1251" s="15"/>
      <c r="AG1251" s="15"/>
    </row>
    <row r="1252" ht="15.75" customHeight="1">
      <c r="A1252" s="15"/>
      <c r="B1252" s="15"/>
      <c r="C1252" s="16"/>
      <c r="D1252" s="15"/>
      <c r="E1252" s="15"/>
      <c r="F1252" s="15"/>
      <c r="G1252" s="143" t="str">
        <f>IF($F1252="","",VLOOKUP($F1252,'Bảng tổng hợp'!$C$11:$Q$20000,2,0))</f>
        <v/>
      </c>
      <c r="H1252" s="144" t="str">
        <f>IF($F1252="","",VLOOKUP($F1252,'Bảng tổng hợp'!$C$11:$Q$20000,3,0))</f>
        <v/>
      </c>
      <c r="I1252" s="19"/>
      <c r="J1252" s="146">
        <f>IF(F1252="",0,VLOOKUP(F1252,'Bảng tổng hợp'!$P$11:$Q$397,2,0))</f>
        <v>0</v>
      </c>
      <c r="K1252" s="147">
        <f t="shared" si="2"/>
        <v>0</v>
      </c>
      <c r="L1252" s="148" t="str">
        <f>IF($F1252="","",VLOOKUP($F1252,'Bảng tổng hợp'!$C$11:$M$20000,10,0))</f>
        <v/>
      </c>
      <c r="M1252" s="149" t="str">
        <f>IF($F1252="","",VLOOKUP($F1252,'Bảng tổng hợp'!$C$11:$M$20000,11,0))</f>
        <v/>
      </c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F1252" s="15"/>
      <c r="AG1252" s="15"/>
    </row>
    <row r="1253" ht="15.75" customHeight="1">
      <c r="A1253" s="15"/>
      <c r="B1253" s="15"/>
      <c r="C1253" s="16"/>
      <c r="D1253" s="15"/>
      <c r="E1253" s="15"/>
      <c r="F1253" s="15"/>
      <c r="G1253" s="143" t="str">
        <f>IF($F1253="","",VLOOKUP($F1253,'Bảng tổng hợp'!$C$11:$Q$20000,2,0))</f>
        <v/>
      </c>
      <c r="H1253" s="144" t="str">
        <f>IF($F1253="","",VLOOKUP($F1253,'Bảng tổng hợp'!$C$11:$Q$20000,3,0))</f>
        <v/>
      </c>
      <c r="I1253" s="19"/>
      <c r="J1253" s="146">
        <f>IF(F1253="",0,VLOOKUP(F1253,'Bảng tổng hợp'!$P$11:$Q$397,2,0))</f>
        <v>0</v>
      </c>
      <c r="K1253" s="147">
        <f t="shared" si="2"/>
        <v>0</v>
      </c>
      <c r="L1253" s="148" t="str">
        <f>IF($F1253="","",VLOOKUP($F1253,'Bảng tổng hợp'!$C$11:$M$20000,10,0))</f>
        <v/>
      </c>
      <c r="M1253" s="149" t="str">
        <f>IF($F1253="","",VLOOKUP($F1253,'Bảng tổng hợp'!$C$11:$M$20000,11,0))</f>
        <v/>
      </c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  <c r="AC1253" s="15"/>
      <c r="AD1253" s="15"/>
      <c r="AE1253" s="15"/>
      <c r="AF1253" s="15"/>
      <c r="AG1253" s="15"/>
    </row>
    <row r="1254" ht="15.75" customHeight="1">
      <c r="A1254" s="15"/>
      <c r="B1254" s="15"/>
      <c r="C1254" s="16"/>
      <c r="D1254" s="15"/>
      <c r="E1254" s="15"/>
      <c r="F1254" s="15"/>
      <c r="G1254" s="143" t="str">
        <f>IF($F1254="","",VLOOKUP($F1254,'Bảng tổng hợp'!$C$11:$Q$20000,2,0))</f>
        <v/>
      </c>
      <c r="H1254" s="144" t="str">
        <f>IF($F1254="","",VLOOKUP($F1254,'Bảng tổng hợp'!$C$11:$Q$20000,3,0))</f>
        <v/>
      </c>
      <c r="I1254" s="19"/>
      <c r="J1254" s="146">
        <f>IF(F1254="",0,VLOOKUP(F1254,'Bảng tổng hợp'!$P$11:$Q$397,2,0))</f>
        <v>0</v>
      </c>
      <c r="K1254" s="147">
        <f t="shared" si="2"/>
        <v>0</v>
      </c>
      <c r="L1254" s="148" t="str">
        <f>IF($F1254="","",VLOOKUP($F1254,'Bảng tổng hợp'!$C$11:$M$20000,10,0))</f>
        <v/>
      </c>
      <c r="M1254" s="149" t="str">
        <f>IF($F1254="","",VLOOKUP($F1254,'Bảng tổng hợp'!$C$11:$M$20000,11,0))</f>
        <v/>
      </c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  <c r="AB1254" s="15"/>
      <c r="AC1254" s="15"/>
      <c r="AD1254" s="15"/>
      <c r="AE1254" s="15"/>
      <c r="AF1254" s="15"/>
      <c r="AG1254" s="15"/>
    </row>
    <row r="1255" ht="15.75" customHeight="1">
      <c r="A1255" s="15"/>
      <c r="B1255" s="15"/>
      <c r="C1255" s="16"/>
      <c r="D1255" s="15"/>
      <c r="E1255" s="15"/>
      <c r="F1255" s="15"/>
      <c r="G1255" s="143" t="str">
        <f>IF($F1255="","",VLOOKUP($F1255,'Bảng tổng hợp'!$C$11:$Q$20000,2,0))</f>
        <v/>
      </c>
      <c r="H1255" s="144" t="str">
        <f>IF($F1255="","",VLOOKUP($F1255,'Bảng tổng hợp'!$C$11:$Q$20000,3,0))</f>
        <v/>
      </c>
      <c r="I1255" s="19"/>
      <c r="J1255" s="146">
        <f>IF(F1255="",0,VLOOKUP(F1255,'Bảng tổng hợp'!$P$11:$Q$397,2,0))</f>
        <v>0</v>
      </c>
      <c r="K1255" s="147">
        <f t="shared" si="2"/>
        <v>0</v>
      </c>
      <c r="L1255" s="148" t="str">
        <f>IF($F1255="","",VLOOKUP($F1255,'Bảng tổng hợp'!$C$11:$M$20000,10,0))</f>
        <v/>
      </c>
      <c r="M1255" s="149" t="str">
        <f>IF($F1255="","",VLOOKUP($F1255,'Bảng tổng hợp'!$C$11:$M$20000,11,0))</f>
        <v/>
      </c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F1255" s="15"/>
      <c r="AG1255" s="15"/>
    </row>
    <row r="1256" ht="15.75" customHeight="1">
      <c r="A1256" s="15"/>
      <c r="B1256" s="15"/>
      <c r="C1256" s="16"/>
      <c r="D1256" s="15"/>
      <c r="E1256" s="15"/>
      <c r="F1256" s="15"/>
      <c r="G1256" s="143" t="str">
        <f>IF($F1256="","",VLOOKUP($F1256,'Bảng tổng hợp'!$C$11:$Q$20000,2,0))</f>
        <v/>
      </c>
      <c r="H1256" s="144" t="str">
        <f>IF($F1256="","",VLOOKUP($F1256,'Bảng tổng hợp'!$C$11:$Q$20000,3,0))</f>
        <v/>
      </c>
      <c r="I1256" s="19"/>
      <c r="J1256" s="146">
        <f>IF(F1256="",0,VLOOKUP(F1256,'Bảng tổng hợp'!$P$11:$Q$397,2,0))</f>
        <v>0</v>
      </c>
      <c r="K1256" s="147">
        <f t="shared" si="2"/>
        <v>0</v>
      </c>
      <c r="L1256" s="148" t="str">
        <f>IF($F1256="","",VLOOKUP($F1256,'Bảng tổng hợp'!$C$11:$M$20000,10,0))</f>
        <v/>
      </c>
      <c r="M1256" s="149" t="str">
        <f>IF($F1256="","",VLOOKUP($F1256,'Bảng tổng hợp'!$C$11:$M$20000,11,0))</f>
        <v/>
      </c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F1256" s="15"/>
      <c r="AG1256" s="15"/>
    </row>
    <row r="1257" ht="15.75" customHeight="1">
      <c r="A1257" s="15"/>
      <c r="B1257" s="15"/>
      <c r="C1257" s="16"/>
      <c r="D1257" s="15"/>
      <c r="E1257" s="15"/>
      <c r="F1257" s="15"/>
      <c r="G1257" s="143" t="str">
        <f>IF($F1257="","",VLOOKUP($F1257,'Bảng tổng hợp'!$C$11:$Q$20000,2,0))</f>
        <v/>
      </c>
      <c r="H1257" s="144" t="str">
        <f>IF($F1257="","",VLOOKUP($F1257,'Bảng tổng hợp'!$C$11:$Q$20000,3,0))</f>
        <v/>
      </c>
      <c r="I1257" s="19"/>
      <c r="J1257" s="146">
        <f>IF(F1257="",0,VLOOKUP(F1257,'Bảng tổng hợp'!$P$11:$Q$397,2,0))</f>
        <v>0</v>
      </c>
      <c r="K1257" s="147">
        <f t="shared" si="2"/>
        <v>0</v>
      </c>
      <c r="L1257" s="148" t="str">
        <f>IF($F1257="","",VLOOKUP($F1257,'Bảng tổng hợp'!$C$11:$M$20000,10,0))</f>
        <v/>
      </c>
      <c r="M1257" s="149" t="str">
        <f>IF($F1257="","",VLOOKUP($F1257,'Bảng tổng hợp'!$C$11:$M$20000,11,0))</f>
        <v/>
      </c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  <c r="AB1257" s="15"/>
      <c r="AC1257" s="15"/>
      <c r="AD1257" s="15"/>
      <c r="AE1257" s="15"/>
      <c r="AF1257" s="15"/>
      <c r="AG1257" s="15"/>
    </row>
    <row r="1258" ht="15.75" customHeight="1">
      <c r="A1258" s="15"/>
      <c r="B1258" s="15"/>
      <c r="C1258" s="16"/>
      <c r="D1258" s="15"/>
      <c r="E1258" s="15"/>
      <c r="F1258" s="15"/>
      <c r="G1258" s="143" t="str">
        <f>IF($F1258="","",VLOOKUP($F1258,'Bảng tổng hợp'!$C$11:$Q$20000,2,0))</f>
        <v/>
      </c>
      <c r="H1258" s="144" t="str">
        <f>IF($F1258="","",VLOOKUP($F1258,'Bảng tổng hợp'!$C$11:$Q$20000,3,0))</f>
        <v/>
      </c>
      <c r="I1258" s="19"/>
      <c r="J1258" s="146">
        <f>IF(F1258="",0,VLOOKUP(F1258,'Bảng tổng hợp'!$P$11:$Q$397,2,0))</f>
        <v>0</v>
      </c>
      <c r="K1258" s="147">
        <f t="shared" si="2"/>
        <v>0</v>
      </c>
      <c r="L1258" s="148" t="str">
        <f>IF($F1258="","",VLOOKUP($F1258,'Bảng tổng hợp'!$C$11:$M$20000,10,0))</f>
        <v/>
      </c>
      <c r="M1258" s="149" t="str">
        <f>IF($F1258="","",VLOOKUP($F1258,'Bảng tổng hợp'!$C$11:$M$20000,11,0))</f>
        <v/>
      </c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  <c r="AE1258" s="15"/>
      <c r="AF1258" s="15"/>
      <c r="AG1258" s="15"/>
    </row>
    <row r="1259" ht="15.75" customHeight="1">
      <c r="A1259" s="15"/>
      <c r="B1259" s="15"/>
      <c r="C1259" s="16"/>
      <c r="D1259" s="15"/>
      <c r="E1259" s="15"/>
      <c r="F1259" s="15"/>
      <c r="G1259" s="143" t="str">
        <f>IF($F1259="","",VLOOKUP($F1259,'Bảng tổng hợp'!$C$11:$Q$20000,2,0))</f>
        <v/>
      </c>
      <c r="H1259" s="144" t="str">
        <f>IF($F1259="","",VLOOKUP($F1259,'Bảng tổng hợp'!$C$11:$Q$20000,3,0))</f>
        <v/>
      </c>
      <c r="I1259" s="19"/>
      <c r="J1259" s="146">
        <f>IF(F1259="",0,VLOOKUP(F1259,'Bảng tổng hợp'!$P$11:$Q$397,2,0))</f>
        <v>0</v>
      </c>
      <c r="K1259" s="147">
        <f t="shared" si="2"/>
        <v>0</v>
      </c>
      <c r="L1259" s="148" t="str">
        <f>IF($F1259="","",VLOOKUP($F1259,'Bảng tổng hợp'!$C$11:$M$20000,10,0))</f>
        <v/>
      </c>
      <c r="M1259" s="149" t="str">
        <f>IF($F1259="","",VLOOKUP($F1259,'Bảng tổng hợp'!$C$11:$M$20000,11,0))</f>
        <v/>
      </c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F1259" s="15"/>
      <c r="AG1259" s="15"/>
    </row>
    <row r="1260" ht="15.75" customHeight="1">
      <c r="A1260" s="15"/>
      <c r="B1260" s="15"/>
      <c r="C1260" s="16"/>
      <c r="D1260" s="15"/>
      <c r="E1260" s="15"/>
      <c r="F1260" s="15"/>
      <c r="G1260" s="143" t="str">
        <f>IF($F1260="","",VLOOKUP($F1260,'Bảng tổng hợp'!$C$11:$Q$20000,2,0))</f>
        <v/>
      </c>
      <c r="H1260" s="144" t="str">
        <f>IF($F1260="","",VLOOKUP($F1260,'Bảng tổng hợp'!$C$11:$Q$20000,3,0))</f>
        <v/>
      </c>
      <c r="I1260" s="19"/>
      <c r="J1260" s="146">
        <f>IF(F1260="",0,VLOOKUP(F1260,'Bảng tổng hợp'!$P$11:$Q$397,2,0))</f>
        <v>0</v>
      </c>
      <c r="K1260" s="147">
        <f t="shared" si="2"/>
        <v>0</v>
      </c>
      <c r="L1260" s="148" t="str">
        <f>IF($F1260="","",VLOOKUP($F1260,'Bảng tổng hợp'!$C$11:$M$20000,10,0))</f>
        <v/>
      </c>
      <c r="M1260" s="149" t="str">
        <f>IF($F1260="","",VLOOKUP($F1260,'Bảng tổng hợp'!$C$11:$M$20000,11,0))</f>
        <v/>
      </c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F1260" s="15"/>
      <c r="AG1260" s="15"/>
    </row>
    <row r="1261" ht="15.75" customHeight="1">
      <c r="A1261" s="15"/>
      <c r="B1261" s="15"/>
      <c r="C1261" s="16"/>
      <c r="D1261" s="15"/>
      <c r="E1261" s="15"/>
      <c r="F1261" s="15"/>
      <c r="G1261" s="143" t="str">
        <f>IF($F1261="","",VLOOKUP($F1261,'Bảng tổng hợp'!$C$11:$Q$20000,2,0))</f>
        <v/>
      </c>
      <c r="H1261" s="144" t="str">
        <f>IF($F1261="","",VLOOKUP($F1261,'Bảng tổng hợp'!$C$11:$Q$20000,3,0))</f>
        <v/>
      </c>
      <c r="I1261" s="19"/>
      <c r="J1261" s="146">
        <f>IF(F1261="",0,VLOOKUP(F1261,'Bảng tổng hợp'!$P$11:$Q$397,2,0))</f>
        <v>0</v>
      </c>
      <c r="K1261" s="147">
        <f t="shared" si="2"/>
        <v>0</v>
      </c>
      <c r="L1261" s="148" t="str">
        <f>IF($F1261="","",VLOOKUP($F1261,'Bảng tổng hợp'!$C$11:$M$20000,10,0))</f>
        <v/>
      </c>
      <c r="M1261" s="149" t="str">
        <f>IF($F1261="","",VLOOKUP($F1261,'Bảng tổng hợp'!$C$11:$M$20000,11,0))</f>
        <v/>
      </c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F1261" s="15"/>
      <c r="AG1261" s="15"/>
    </row>
    <row r="1262" ht="15.75" customHeight="1">
      <c r="A1262" s="15"/>
      <c r="B1262" s="15"/>
      <c r="C1262" s="16"/>
      <c r="D1262" s="15"/>
      <c r="E1262" s="15"/>
      <c r="F1262" s="15"/>
      <c r="G1262" s="143" t="str">
        <f>IF($F1262="","",VLOOKUP($F1262,'Bảng tổng hợp'!$C$11:$Q$20000,2,0))</f>
        <v/>
      </c>
      <c r="H1262" s="144" t="str">
        <f>IF($F1262="","",VLOOKUP($F1262,'Bảng tổng hợp'!$C$11:$Q$20000,3,0))</f>
        <v/>
      </c>
      <c r="I1262" s="19"/>
      <c r="J1262" s="146">
        <f>IF(F1262="",0,VLOOKUP(F1262,'Bảng tổng hợp'!$P$11:$Q$397,2,0))</f>
        <v>0</v>
      </c>
      <c r="K1262" s="147">
        <f t="shared" si="2"/>
        <v>0</v>
      </c>
      <c r="L1262" s="148" t="str">
        <f>IF($F1262="","",VLOOKUP($F1262,'Bảng tổng hợp'!$C$11:$M$20000,10,0))</f>
        <v/>
      </c>
      <c r="M1262" s="149" t="str">
        <f>IF($F1262="","",VLOOKUP($F1262,'Bảng tổng hợp'!$C$11:$M$20000,11,0))</f>
        <v/>
      </c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F1262" s="15"/>
      <c r="AG1262" s="15"/>
    </row>
    <row r="1263" ht="15.75" customHeight="1">
      <c r="A1263" s="15"/>
      <c r="B1263" s="15"/>
      <c r="C1263" s="16"/>
      <c r="D1263" s="15"/>
      <c r="E1263" s="15"/>
      <c r="F1263" s="15"/>
      <c r="G1263" s="143" t="str">
        <f>IF($F1263="","",VLOOKUP($F1263,'Bảng tổng hợp'!$C$11:$Q$20000,2,0))</f>
        <v/>
      </c>
      <c r="H1263" s="144" t="str">
        <f>IF($F1263="","",VLOOKUP($F1263,'Bảng tổng hợp'!$C$11:$Q$20000,3,0))</f>
        <v/>
      </c>
      <c r="I1263" s="19"/>
      <c r="J1263" s="146">
        <f>IF(F1263="",0,VLOOKUP(F1263,'Bảng tổng hợp'!$P$11:$Q$397,2,0))</f>
        <v>0</v>
      </c>
      <c r="K1263" s="147">
        <f t="shared" si="2"/>
        <v>0</v>
      </c>
      <c r="L1263" s="148" t="str">
        <f>IF($F1263="","",VLOOKUP($F1263,'Bảng tổng hợp'!$C$11:$M$20000,10,0))</f>
        <v/>
      </c>
      <c r="M1263" s="149" t="str">
        <f>IF($F1263="","",VLOOKUP($F1263,'Bảng tổng hợp'!$C$11:$M$20000,11,0))</f>
        <v/>
      </c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  <c r="AB1263" s="15"/>
      <c r="AC1263" s="15"/>
      <c r="AD1263" s="15"/>
      <c r="AE1263" s="15"/>
      <c r="AF1263" s="15"/>
      <c r="AG1263" s="15"/>
    </row>
    <row r="1264" ht="15.75" customHeight="1">
      <c r="A1264" s="15"/>
      <c r="B1264" s="15"/>
      <c r="C1264" s="16"/>
      <c r="D1264" s="15"/>
      <c r="E1264" s="15"/>
      <c r="F1264" s="15"/>
      <c r="G1264" s="143" t="str">
        <f>IF($F1264="","",VLOOKUP($F1264,'Bảng tổng hợp'!$C$11:$Q$20000,2,0))</f>
        <v/>
      </c>
      <c r="H1264" s="144" t="str">
        <f>IF($F1264="","",VLOOKUP($F1264,'Bảng tổng hợp'!$C$11:$Q$20000,3,0))</f>
        <v/>
      </c>
      <c r="I1264" s="19"/>
      <c r="J1264" s="146">
        <f>IF(F1264="",0,VLOOKUP(F1264,'Bảng tổng hợp'!$P$11:$Q$397,2,0))</f>
        <v>0</v>
      </c>
      <c r="K1264" s="147">
        <f t="shared" si="2"/>
        <v>0</v>
      </c>
      <c r="L1264" s="148" t="str">
        <f>IF($F1264="","",VLOOKUP($F1264,'Bảng tổng hợp'!$C$11:$M$20000,10,0))</f>
        <v/>
      </c>
      <c r="M1264" s="149" t="str">
        <f>IF($F1264="","",VLOOKUP($F1264,'Bảng tổng hợp'!$C$11:$M$20000,11,0))</f>
        <v/>
      </c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F1264" s="15"/>
      <c r="AG1264" s="15"/>
    </row>
    <row r="1265" ht="15.75" customHeight="1">
      <c r="A1265" s="15"/>
      <c r="B1265" s="15"/>
      <c r="C1265" s="16"/>
      <c r="D1265" s="15"/>
      <c r="E1265" s="15"/>
      <c r="F1265" s="15"/>
      <c r="G1265" s="143" t="str">
        <f>IF($F1265="","",VLOOKUP($F1265,'Bảng tổng hợp'!$C$11:$Q$20000,2,0))</f>
        <v/>
      </c>
      <c r="H1265" s="144" t="str">
        <f>IF($F1265="","",VLOOKUP($F1265,'Bảng tổng hợp'!$C$11:$Q$20000,3,0))</f>
        <v/>
      </c>
      <c r="I1265" s="19"/>
      <c r="J1265" s="146">
        <f>IF(F1265="",0,VLOOKUP(F1265,'Bảng tổng hợp'!$P$11:$Q$397,2,0))</f>
        <v>0</v>
      </c>
      <c r="K1265" s="147">
        <f t="shared" si="2"/>
        <v>0</v>
      </c>
      <c r="L1265" s="148" t="str">
        <f>IF($F1265="","",VLOOKUP($F1265,'Bảng tổng hợp'!$C$11:$M$20000,10,0))</f>
        <v/>
      </c>
      <c r="M1265" s="149" t="str">
        <f>IF($F1265="","",VLOOKUP($F1265,'Bảng tổng hợp'!$C$11:$M$20000,11,0))</f>
        <v/>
      </c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  <c r="AE1265" s="15"/>
      <c r="AF1265" s="15"/>
      <c r="AG1265" s="15"/>
    </row>
    <row r="1266" ht="15.75" customHeight="1">
      <c r="A1266" s="15"/>
      <c r="B1266" s="15"/>
      <c r="C1266" s="16"/>
      <c r="D1266" s="15"/>
      <c r="E1266" s="15"/>
      <c r="F1266" s="15"/>
      <c r="G1266" s="143" t="str">
        <f>IF($F1266="","",VLOOKUP($F1266,'Bảng tổng hợp'!$C$11:$Q$20000,2,0))</f>
        <v/>
      </c>
      <c r="H1266" s="144" t="str">
        <f>IF($F1266="","",VLOOKUP($F1266,'Bảng tổng hợp'!$C$11:$Q$20000,3,0))</f>
        <v/>
      </c>
      <c r="I1266" s="19"/>
      <c r="J1266" s="146">
        <f>IF(F1266="",0,VLOOKUP(F1266,'Bảng tổng hợp'!$P$11:$Q$397,2,0))</f>
        <v>0</v>
      </c>
      <c r="K1266" s="147">
        <f t="shared" si="2"/>
        <v>0</v>
      </c>
      <c r="L1266" s="148" t="str">
        <f>IF($F1266="","",VLOOKUP($F1266,'Bảng tổng hợp'!$C$11:$M$20000,10,0))</f>
        <v/>
      </c>
      <c r="M1266" s="149" t="str">
        <f>IF($F1266="","",VLOOKUP($F1266,'Bảng tổng hợp'!$C$11:$M$20000,11,0))</f>
        <v/>
      </c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F1266" s="15"/>
      <c r="AG1266" s="15"/>
    </row>
    <row r="1267" ht="15.75" customHeight="1">
      <c r="A1267" s="15"/>
      <c r="B1267" s="15"/>
      <c r="C1267" s="16"/>
      <c r="D1267" s="15"/>
      <c r="E1267" s="15"/>
      <c r="F1267" s="15"/>
      <c r="G1267" s="143" t="str">
        <f>IF($F1267="","",VLOOKUP($F1267,'Bảng tổng hợp'!$C$11:$Q$20000,2,0))</f>
        <v/>
      </c>
      <c r="H1267" s="144" t="str">
        <f>IF($F1267="","",VLOOKUP($F1267,'Bảng tổng hợp'!$C$11:$Q$20000,3,0))</f>
        <v/>
      </c>
      <c r="I1267" s="19"/>
      <c r="J1267" s="146">
        <f>IF(F1267="",0,VLOOKUP(F1267,'Bảng tổng hợp'!$P$11:$Q$397,2,0))</f>
        <v>0</v>
      </c>
      <c r="K1267" s="147">
        <f t="shared" si="2"/>
        <v>0</v>
      </c>
      <c r="L1267" s="148" t="str">
        <f>IF($F1267="","",VLOOKUP($F1267,'Bảng tổng hợp'!$C$11:$M$20000,10,0))</f>
        <v/>
      </c>
      <c r="M1267" s="149" t="str">
        <f>IF($F1267="","",VLOOKUP($F1267,'Bảng tổng hợp'!$C$11:$M$20000,11,0))</f>
        <v/>
      </c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  <c r="AE1267" s="15"/>
      <c r="AF1267" s="15"/>
      <c r="AG1267" s="15"/>
    </row>
    <row r="1268" ht="15.75" customHeight="1">
      <c r="A1268" s="15"/>
      <c r="B1268" s="15"/>
      <c r="C1268" s="16"/>
      <c r="D1268" s="15"/>
      <c r="E1268" s="15"/>
      <c r="F1268" s="15"/>
      <c r="G1268" s="143" t="str">
        <f>IF($F1268="","",VLOOKUP($F1268,'Bảng tổng hợp'!$C$11:$Q$20000,2,0))</f>
        <v/>
      </c>
      <c r="H1268" s="144" t="str">
        <f>IF($F1268="","",VLOOKUP($F1268,'Bảng tổng hợp'!$C$11:$Q$20000,3,0))</f>
        <v/>
      </c>
      <c r="I1268" s="19"/>
      <c r="J1268" s="146">
        <f>IF(F1268="",0,VLOOKUP(F1268,'Bảng tổng hợp'!$P$11:$Q$397,2,0))</f>
        <v>0</v>
      </c>
      <c r="K1268" s="147">
        <f t="shared" si="2"/>
        <v>0</v>
      </c>
      <c r="L1268" s="148" t="str">
        <f>IF($F1268="","",VLOOKUP($F1268,'Bảng tổng hợp'!$C$11:$M$20000,10,0))</f>
        <v/>
      </c>
      <c r="M1268" s="149" t="str">
        <f>IF($F1268="","",VLOOKUP($F1268,'Bảng tổng hợp'!$C$11:$M$20000,11,0))</f>
        <v/>
      </c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  <c r="AB1268" s="15"/>
      <c r="AC1268" s="15"/>
      <c r="AD1268" s="15"/>
      <c r="AE1268" s="15"/>
      <c r="AF1268" s="15"/>
      <c r="AG1268" s="15"/>
    </row>
    <row r="1269" ht="15.75" customHeight="1">
      <c r="A1269" s="15"/>
      <c r="B1269" s="15"/>
      <c r="C1269" s="16"/>
      <c r="D1269" s="15"/>
      <c r="E1269" s="15"/>
      <c r="F1269" s="15"/>
      <c r="G1269" s="143" t="str">
        <f>IF($F1269="","",VLOOKUP($F1269,'Bảng tổng hợp'!$C$11:$Q$20000,2,0))</f>
        <v/>
      </c>
      <c r="H1269" s="144" t="str">
        <f>IF($F1269="","",VLOOKUP($F1269,'Bảng tổng hợp'!$C$11:$Q$20000,3,0))</f>
        <v/>
      </c>
      <c r="I1269" s="19"/>
      <c r="J1269" s="146">
        <f>IF(F1269="",0,VLOOKUP(F1269,'Bảng tổng hợp'!$P$11:$Q$397,2,0))</f>
        <v>0</v>
      </c>
      <c r="K1269" s="147">
        <f t="shared" si="2"/>
        <v>0</v>
      </c>
      <c r="L1269" s="148" t="str">
        <f>IF($F1269="","",VLOOKUP($F1269,'Bảng tổng hợp'!$C$11:$M$20000,10,0))</f>
        <v/>
      </c>
      <c r="M1269" s="149" t="str">
        <f>IF($F1269="","",VLOOKUP($F1269,'Bảng tổng hợp'!$C$11:$M$20000,11,0))</f>
        <v/>
      </c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F1269" s="15"/>
      <c r="AG1269" s="15"/>
    </row>
    <row r="1270" ht="15.75" customHeight="1">
      <c r="A1270" s="15"/>
      <c r="B1270" s="15"/>
      <c r="C1270" s="16"/>
      <c r="D1270" s="15"/>
      <c r="E1270" s="15"/>
      <c r="F1270" s="15"/>
      <c r="G1270" s="143" t="str">
        <f>IF($F1270="","",VLOOKUP($F1270,'Bảng tổng hợp'!$C$11:$Q$20000,2,0))</f>
        <v/>
      </c>
      <c r="H1270" s="144" t="str">
        <f>IF($F1270="","",VLOOKUP($F1270,'Bảng tổng hợp'!$C$11:$Q$20000,3,0))</f>
        <v/>
      </c>
      <c r="I1270" s="19"/>
      <c r="J1270" s="146">
        <f>IF(F1270="",0,VLOOKUP(F1270,'Bảng tổng hợp'!$P$11:$Q$397,2,0))</f>
        <v>0</v>
      </c>
      <c r="K1270" s="147">
        <f t="shared" si="2"/>
        <v>0</v>
      </c>
      <c r="L1270" s="148" t="str">
        <f>IF($F1270="","",VLOOKUP($F1270,'Bảng tổng hợp'!$C$11:$M$20000,10,0))</f>
        <v/>
      </c>
      <c r="M1270" s="149" t="str">
        <f>IF($F1270="","",VLOOKUP($F1270,'Bảng tổng hợp'!$C$11:$M$20000,11,0))</f>
        <v/>
      </c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  <c r="AE1270" s="15"/>
      <c r="AF1270" s="15"/>
      <c r="AG1270" s="15"/>
    </row>
    <row r="1271" ht="15.75" customHeight="1">
      <c r="A1271" s="15"/>
      <c r="B1271" s="15"/>
      <c r="C1271" s="16"/>
      <c r="D1271" s="15"/>
      <c r="E1271" s="15"/>
      <c r="F1271" s="15"/>
      <c r="G1271" s="143" t="str">
        <f>IF($F1271="","",VLOOKUP($F1271,'Bảng tổng hợp'!$C$11:$Q$20000,2,0))</f>
        <v/>
      </c>
      <c r="H1271" s="144" t="str">
        <f>IF($F1271="","",VLOOKUP($F1271,'Bảng tổng hợp'!$C$11:$Q$20000,3,0))</f>
        <v/>
      </c>
      <c r="I1271" s="19"/>
      <c r="J1271" s="146">
        <f>IF(F1271="",0,VLOOKUP(F1271,'Bảng tổng hợp'!$P$11:$Q$397,2,0))</f>
        <v>0</v>
      </c>
      <c r="K1271" s="147">
        <f t="shared" si="2"/>
        <v>0</v>
      </c>
      <c r="L1271" s="148" t="str">
        <f>IF($F1271="","",VLOOKUP($F1271,'Bảng tổng hợp'!$C$11:$M$20000,10,0))</f>
        <v/>
      </c>
      <c r="M1271" s="149" t="str">
        <f>IF($F1271="","",VLOOKUP($F1271,'Bảng tổng hợp'!$C$11:$M$20000,11,0))</f>
        <v/>
      </c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F1271" s="15"/>
      <c r="AG1271" s="15"/>
    </row>
    <row r="1272" ht="15.75" customHeight="1">
      <c r="A1272" s="15"/>
      <c r="B1272" s="15"/>
      <c r="C1272" s="16"/>
      <c r="D1272" s="15"/>
      <c r="E1272" s="15"/>
      <c r="F1272" s="15"/>
      <c r="G1272" s="143" t="str">
        <f>IF($F1272="","",VLOOKUP($F1272,'Bảng tổng hợp'!$C$11:$Q$20000,2,0))</f>
        <v/>
      </c>
      <c r="H1272" s="144" t="str">
        <f>IF($F1272="","",VLOOKUP($F1272,'Bảng tổng hợp'!$C$11:$Q$20000,3,0))</f>
        <v/>
      </c>
      <c r="I1272" s="19"/>
      <c r="J1272" s="146">
        <f>IF(F1272="",0,VLOOKUP(F1272,'Bảng tổng hợp'!$P$11:$Q$397,2,0))</f>
        <v>0</v>
      </c>
      <c r="K1272" s="147">
        <f t="shared" si="2"/>
        <v>0</v>
      </c>
      <c r="L1272" s="148" t="str">
        <f>IF($F1272="","",VLOOKUP($F1272,'Bảng tổng hợp'!$C$11:$M$20000,10,0))</f>
        <v/>
      </c>
      <c r="M1272" s="149" t="str">
        <f>IF($F1272="","",VLOOKUP($F1272,'Bảng tổng hợp'!$C$11:$M$20000,11,0))</f>
        <v/>
      </c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  <c r="AB1272" s="15"/>
      <c r="AC1272" s="15"/>
      <c r="AD1272" s="15"/>
      <c r="AE1272" s="15"/>
      <c r="AF1272" s="15"/>
      <c r="AG1272" s="15"/>
    </row>
    <row r="1273" ht="15.75" customHeight="1">
      <c r="A1273" s="15"/>
      <c r="B1273" s="15"/>
      <c r="C1273" s="16"/>
      <c r="D1273" s="15"/>
      <c r="E1273" s="15"/>
      <c r="F1273" s="15"/>
      <c r="G1273" s="143" t="str">
        <f>IF($F1273="","",VLOOKUP($F1273,'Bảng tổng hợp'!$C$11:$Q$20000,2,0))</f>
        <v/>
      </c>
      <c r="H1273" s="144" t="str">
        <f>IF($F1273="","",VLOOKUP($F1273,'Bảng tổng hợp'!$C$11:$Q$20000,3,0))</f>
        <v/>
      </c>
      <c r="I1273" s="19"/>
      <c r="J1273" s="146">
        <f>IF(F1273="",0,VLOOKUP(F1273,'Bảng tổng hợp'!$P$11:$Q$397,2,0))</f>
        <v>0</v>
      </c>
      <c r="K1273" s="147">
        <f t="shared" si="2"/>
        <v>0</v>
      </c>
      <c r="L1273" s="148" t="str">
        <f>IF($F1273="","",VLOOKUP($F1273,'Bảng tổng hợp'!$C$11:$M$20000,10,0))</f>
        <v/>
      </c>
      <c r="M1273" s="149" t="str">
        <f>IF($F1273="","",VLOOKUP($F1273,'Bảng tổng hợp'!$C$11:$M$20000,11,0))</f>
        <v/>
      </c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  <c r="AB1273" s="15"/>
      <c r="AC1273" s="15"/>
      <c r="AD1273" s="15"/>
      <c r="AE1273" s="15"/>
      <c r="AF1273" s="15"/>
      <c r="AG1273" s="15"/>
    </row>
    <row r="1274" ht="15.75" customHeight="1">
      <c r="A1274" s="15"/>
      <c r="B1274" s="15"/>
      <c r="C1274" s="16"/>
      <c r="D1274" s="15"/>
      <c r="E1274" s="15"/>
      <c r="F1274" s="15"/>
      <c r="G1274" s="143" t="str">
        <f>IF($F1274="","",VLOOKUP($F1274,'Bảng tổng hợp'!$C$11:$Q$20000,2,0))</f>
        <v/>
      </c>
      <c r="H1274" s="144" t="str">
        <f>IF($F1274="","",VLOOKUP($F1274,'Bảng tổng hợp'!$C$11:$Q$20000,3,0))</f>
        <v/>
      </c>
      <c r="I1274" s="19"/>
      <c r="J1274" s="146">
        <f>IF(F1274="",0,VLOOKUP(F1274,'Bảng tổng hợp'!$P$11:$Q$397,2,0))</f>
        <v>0</v>
      </c>
      <c r="K1274" s="147">
        <f t="shared" si="2"/>
        <v>0</v>
      </c>
      <c r="L1274" s="148" t="str">
        <f>IF($F1274="","",VLOOKUP($F1274,'Bảng tổng hợp'!$C$11:$M$20000,10,0))</f>
        <v/>
      </c>
      <c r="M1274" s="149" t="str">
        <f>IF($F1274="","",VLOOKUP($F1274,'Bảng tổng hợp'!$C$11:$M$20000,11,0))</f>
        <v/>
      </c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F1274" s="15"/>
      <c r="AG1274" s="15"/>
    </row>
    <row r="1275" ht="15.75" customHeight="1">
      <c r="A1275" s="15"/>
      <c r="B1275" s="15"/>
      <c r="C1275" s="16"/>
      <c r="D1275" s="15"/>
      <c r="E1275" s="15"/>
      <c r="F1275" s="15"/>
      <c r="G1275" s="143" t="str">
        <f>IF($F1275="","",VLOOKUP($F1275,'Bảng tổng hợp'!$C$11:$Q$20000,2,0))</f>
        <v/>
      </c>
      <c r="H1275" s="144" t="str">
        <f>IF($F1275="","",VLOOKUP($F1275,'Bảng tổng hợp'!$C$11:$Q$20000,3,0))</f>
        <v/>
      </c>
      <c r="I1275" s="19"/>
      <c r="J1275" s="146">
        <f>IF(F1275="",0,VLOOKUP(F1275,'Bảng tổng hợp'!$P$11:$Q$397,2,0))</f>
        <v>0</v>
      </c>
      <c r="K1275" s="147">
        <f t="shared" si="2"/>
        <v>0</v>
      </c>
      <c r="L1275" s="148" t="str">
        <f>IF($F1275="","",VLOOKUP($F1275,'Bảng tổng hợp'!$C$11:$M$20000,10,0))</f>
        <v/>
      </c>
      <c r="M1275" s="149" t="str">
        <f>IF($F1275="","",VLOOKUP($F1275,'Bảng tổng hợp'!$C$11:$M$20000,11,0))</f>
        <v/>
      </c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F1275" s="15"/>
      <c r="AG1275" s="15"/>
    </row>
    <row r="1276" ht="15.75" customHeight="1">
      <c r="A1276" s="15"/>
      <c r="B1276" s="15"/>
      <c r="C1276" s="16"/>
      <c r="D1276" s="15"/>
      <c r="E1276" s="15"/>
      <c r="F1276" s="15"/>
      <c r="G1276" s="143" t="str">
        <f>IF($F1276="","",VLOOKUP($F1276,'Bảng tổng hợp'!$C$11:$Q$20000,2,0))</f>
        <v/>
      </c>
      <c r="H1276" s="144" t="str">
        <f>IF($F1276="","",VLOOKUP($F1276,'Bảng tổng hợp'!$C$11:$Q$20000,3,0))</f>
        <v/>
      </c>
      <c r="I1276" s="19"/>
      <c r="J1276" s="146">
        <f>IF(F1276="",0,VLOOKUP(F1276,'Bảng tổng hợp'!$P$11:$Q$397,2,0))</f>
        <v>0</v>
      </c>
      <c r="K1276" s="147">
        <f t="shared" si="2"/>
        <v>0</v>
      </c>
      <c r="L1276" s="148" t="str">
        <f>IF($F1276="","",VLOOKUP($F1276,'Bảng tổng hợp'!$C$11:$M$20000,10,0))</f>
        <v/>
      </c>
      <c r="M1276" s="149" t="str">
        <f>IF($F1276="","",VLOOKUP($F1276,'Bảng tổng hợp'!$C$11:$M$20000,11,0))</f>
        <v/>
      </c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F1276" s="15"/>
      <c r="AG1276" s="15"/>
    </row>
    <row r="1277" ht="15.75" customHeight="1">
      <c r="A1277" s="15"/>
      <c r="B1277" s="15"/>
      <c r="C1277" s="16"/>
      <c r="D1277" s="15"/>
      <c r="E1277" s="15"/>
      <c r="F1277" s="15"/>
      <c r="G1277" s="143" t="str">
        <f>IF($F1277="","",VLOOKUP($F1277,'Bảng tổng hợp'!$C$11:$Q$20000,2,0))</f>
        <v/>
      </c>
      <c r="H1277" s="144" t="str">
        <f>IF($F1277="","",VLOOKUP($F1277,'Bảng tổng hợp'!$C$11:$Q$20000,3,0))</f>
        <v/>
      </c>
      <c r="I1277" s="19"/>
      <c r="J1277" s="146">
        <f>IF(F1277="",0,VLOOKUP(F1277,'Bảng tổng hợp'!$P$11:$Q$397,2,0))</f>
        <v>0</v>
      </c>
      <c r="K1277" s="147">
        <f t="shared" si="2"/>
        <v>0</v>
      </c>
      <c r="L1277" s="148" t="str">
        <f>IF($F1277="","",VLOOKUP($F1277,'Bảng tổng hợp'!$C$11:$M$20000,10,0))</f>
        <v/>
      </c>
      <c r="M1277" s="149" t="str">
        <f>IF($F1277="","",VLOOKUP($F1277,'Bảng tổng hợp'!$C$11:$M$20000,11,0))</f>
        <v/>
      </c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/>
    </row>
    <row r="1278" ht="15.75" customHeight="1">
      <c r="A1278" s="15"/>
      <c r="B1278" s="15"/>
      <c r="C1278" s="16"/>
      <c r="D1278" s="15"/>
      <c r="E1278" s="15"/>
      <c r="F1278" s="15"/>
      <c r="G1278" s="143" t="str">
        <f>IF($F1278="","",VLOOKUP($F1278,'Bảng tổng hợp'!$C$11:$Q$20000,2,0))</f>
        <v/>
      </c>
      <c r="H1278" s="144" t="str">
        <f>IF($F1278="","",VLOOKUP($F1278,'Bảng tổng hợp'!$C$11:$Q$20000,3,0))</f>
        <v/>
      </c>
      <c r="I1278" s="19"/>
      <c r="J1278" s="146">
        <f>IF(F1278="",0,VLOOKUP(F1278,'Bảng tổng hợp'!$P$11:$Q$397,2,0))</f>
        <v>0</v>
      </c>
      <c r="K1278" s="147">
        <f t="shared" si="2"/>
        <v>0</v>
      </c>
      <c r="L1278" s="148" t="str">
        <f>IF($F1278="","",VLOOKUP($F1278,'Bảng tổng hợp'!$C$11:$M$20000,10,0))</f>
        <v/>
      </c>
      <c r="M1278" s="149" t="str">
        <f>IF($F1278="","",VLOOKUP($F1278,'Bảng tổng hợp'!$C$11:$M$20000,11,0))</f>
        <v/>
      </c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F1278" s="15"/>
      <c r="AG1278" s="15"/>
    </row>
    <row r="1279" ht="15.75" customHeight="1">
      <c r="A1279" s="15"/>
      <c r="B1279" s="15"/>
      <c r="C1279" s="16"/>
      <c r="D1279" s="15"/>
      <c r="E1279" s="15"/>
      <c r="F1279" s="15"/>
      <c r="G1279" s="143" t="str">
        <f>IF($F1279="","",VLOOKUP($F1279,'Bảng tổng hợp'!$C$11:$Q$20000,2,0))</f>
        <v/>
      </c>
      <c r="H1279" s="144" t="str">
        <f>IF($F1279="","",VLOOKUP($F1279,'Bảng tổng hợp'!$C$11:$Q$20000,3,0))</f>
        <v/>
      </c>
      <c r="I1279" s="19"/>
      <c r="J1279" s="146">
        <f>IF(F1279="",0,VLOOKUP(F1279,'Bảng tổng hợp'!$P$11:$Q$397,2,0))</f>
        <v>0</v>
      </c>
      <c r="K1279" s="147">
        <f t="shared" si="2"/>
        <v>0</v>
      </c>
      <c r="L1279" s="148" t="str">
        <f>IF($F1279="","",VLOOKUP($F1279,'Bảng tổng hợp'!$C$11:$M$20000,10,0))</f>
        <v/>
      </c>
      <c r="M1279" s="149" t="str">
        <f>IF($F1279="","",VLOOKUP($F1279,'Bảng tổng hợp'!$C$11:$M$20000,11,0))</f>
        <v/>
      </c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F1279" s="15"/>
      <c r="AG1279" s="15"/>
    </row>
    <row r="1280" ht="15.75" customHeight="1">
      <c r="A1280" s="15"/>
      <c r="B1280" s="15"/>
      <c r="C1280" s="16"/>
      <c r="D1280" s="15"/>
      <c r="E1280" s="15"/>
      <c r="F1280" s="15"/>
      <c r="G1280" s="143" t="str">
        <f>IF($F1280="","",VLOOKUP($F1280,'Bảng tổng hợp'!$C$11:$Q$20000,2,0))</f>
        <v/>
      </c>
      <c r="H1280" s="144" t="str">
        <f>IF($F1280="","",VLOOKUP($F1280,'Bảng tổng hợp'!$C$11:$Q$20000,3,0))</f>
        <v/>
      </c>
      <c r="I1280" s="19"/>
      <c r="J1280" s="146">
        <f>IF(F1280="",0,VLOOKUP(F1280,'Bảng tổng hợp'!$P$11:$Q$397,2,0))</f>
        <v>0</v>
      </c>
      <c r="K1280" s="147">
        <f t="shared" si="2"/>
        <v>0</v>
      </c>
      <c r="L1280" s="148" t="str">
        <f>IF($F1280="","",VLOOKUP($F1280,'Bảng tổng hợp'!$C$11:$M$20000,10,0))</f>
        <v/>
      </c>
      <c r="M1280" s="149" t="str">
        <f>IF($F1280="","",VLOOKUP($F1280,'Bảng tổng hợp'!$C$11:$M$20000,11,0))</f>
        <v/>
      </c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F1280" s="15"/>
      <c r="AG1280" s="15"/>
    </row>
    <row r="1281" ht="15.75" customHeight="1">
      <c r="A1281" s="15"/>
      <c r="B1281" s="15"/>
      <c r="C1281" s="16"/>
      <c r="D1281" s="15"/>
      <c r="E1281" s="15"/>
      <c r="F1281" s="15"/>
      <c r="G1281" s="143" t="str">
        <f>IF($F1281="","",VLOOKUP($F1281,'Bảng tổng hợp'!$C$11:$Q$20000,2,0))</f>
        <v/>
      </c>
      <c r="H1281" s="144" t="str">
        <f>IF($F1281="","",VLOOKUP($F1281,'Bảng tổng hợp'!$C$11:$Q$20000,3,0))</f>
        <v/>
      </c>
      <c r="I1281" s="19"/>
      <c r="J1281" s="146">
        <f>IF(F1281="",0,VLOOKUP(F1281,'Bảng tổng hợp'!$P$11:$Q$397,2,0))</f>
        <v>0</v>
      </c>
      <c r="K1281" s="147">
        <f t="shared" si="2"/>
        <v>0</v>
      </c>
      <c r="L1281" s="148" t="str">
        <f>IF($F1281="","",VLOOKUP($F1281,'Bảng tổng hợp'!$C$11:$M$20000,10,0))</f>
        <v/>
      </c>
      <c r="M1281" s="149" t="str">
        <f>IF($F1281="","",VLOOKUP($F1281,'Bảng tổng hợp'!$C$11:$M$20000,11,0))</f>
        <v/>
      </c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F1281" s="15"/>
      <c r="AG1281" s="15"/>
    </row>
    <row r="1282" ht="15.75" customHeight="1">
      <c r="A1282" s="15"/>
      <c r="B1282" s="15"/>
      <c r="C1282" s="16"/>
      <c r="D1282" s="15"/>
      <c r="E1282" s="15"/>
      <c r="F1282" s="15"/>
      <c r="G1282" s="143" t="str">
        <f>IF($F1282="","",VLOOKUP($F1282,'Bảng tổng hợp'!$C$11:$Q$20000,2,0))</f>
        <v/>
      </c>
      <c r="H1282" s="144" t="str">
        <f>IF($F1282="","",VLOOKUP($F1282,'Bảng tổng hợp'!$C$11:$Q$20000,3,0))</f>
        <v/>
      </c>
      <c r="I1282" s="19"/>
      <c r="J1282" s="146">
        <f>IF(F1282="",0,VLOOKUP(F1282,'Bảng tổng hợp'!$P$11:$Q$397,2,0))</f>
        <v>0</v>
      </c>
      <c r="K1282" s="147">
        <f t="shared" si="2"/>
        <v>0</v>
      </c>
      <c r="L1282" s="148" t="str">
        <f>IF($F1282="","",VLOOKUP($F1282,'Bảng tổng hợp'!$C$11:$M$20000,10,0))</f>
        <v/>
      </c>
      <c r="M1282" s="149" t="str">
        <f>IF($F1282="","",VLOOKUP($F1282,'Bảng tổng hợp'!$C$11:$M$20000,11,0))</f>
        <v/>
      </c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  <c r="AC1282" s="15"/>
      <c r="AD1282" s="15"/>
      <c r="AE1282" s="15"/>
      <c r="AF1282" s="15"/>
      <c r="AG1282" s="15"/>
    </row>
    <row r="1283" ht="15.75" customHeight="1">
      <c r="A1283" s="15"/>
      <c r="B1283" s="15"/>
      <c r="C1283" s="16"/>
      <c r="D1283" s="15"/>
      <c r="E1283" s="15"/>
      <c r="F1283" s="15"/>
      <c r="G1283" s="143" t="str">
        <f>IF($F1283="","",VLOOKUP($F1283,'Bảng tổng hợp'!$C$11:$Q$20000,2,0))</f>
        <v/>
      </c>
      <c r="H1283" s="144" t="str">
        <f>IF($F1283="","",VLOOKUP($F1283,'Bảng tổng hợp'!$C$11:$Q$20000,3,0))</f>
        <v/>
      </c>
      <c r="I1283" s="19"/>
      <c r="J1283" s="146">
        <f>IF(F1283="",0,VLOOKUP(F1283,'Bảng tổng hợp'!$P$11:$Q$397,2,0))</f>
        <v>0</v>
      </c>
      <c r="K1283" s="147">
        <f t="shared" si="2"/>
        <v>0</v>
      </c>
      <c r="L1283" s="148" t="str">
        <f>IF($F1283="","",VLOOKUP($F1283,'Bảng tổng hợp'!$C$11:$M$20000,10,0))</f>
        <v/>
      </c>
      <c r="M1283" s="149" t="str">
        <f>IF($F1283="","",VLOOKUP($F1283,'Bảng tổng hợp'!$C$11:$M$20000,11,0))</f>
        <v/>
      </c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  <c r="AE1283" s="15"/>
      <c r="AF1283" s="15"/>
      <c r="AG1283" s="15"/>
    </row>
    <row r="1284" ht="15.75" customHeight="1">
      <c r="A1284" s="15"/>
      <c r="B1284" s="15"/>
      <c r="C1284" s="16"/>
      <c r="D1284" s="15"/>
      <c r="E1284" s="15"/>
      <c r="F1284" s="15"/>
      <c r="G1284" s="143" t="str">
        <f>IF($F1284="","",VLOOKUP($F1284,'Bảng tổng hợp'!$C$11:$Q$20000,2,0))</f>
        <v/>
      </c>
      <c r="H1284" s="144" t="str">
        <f>IF($F1284="","",VLOOKUP($F1284,'Bảng tổng hợp'!$C$11:$Q$20000,3,0))</f>
        <v/>
      </c>
      <c r="I1284" s="19"/>
      <c r="J1284" s="146">
        <f>IF(F1284="",0,VLOOKUP(F1284,'Bảng tổng hợp'!$P$11:$Q$397,2,0))</f>
        <v>0</v>
      </c>
      <c r="K1284" s="147">
        <f t="shared" si="2"/>
        <v>0</v>
      </c>
      <c r="L1284" s="148" t="str">
        <f>IF($F1284="","",VLOOKUP($F1284,'Bảng tổng hợp'!$C$11:$M$20000,10,0))</f>
        <v/>
      </c>
      <c r="M1284" s="149" t="str">
        <f>IF($F1284="","",VLOOKUP($F1284,'Bảng tổng hợp'!$C$11:$M$20000,11,0))</f>
        <v/>
      </c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F1284" s="15"/>
      <c r="AG1284" s="15"/>
    </row>
    <row r="1285" ht="15.75" customHeight="1">
      <c r="A1285" s="15"/>
      <c r="B1285" s="15"/>
      <c r="C1285" s="16"/>
      <c r="D1285" s="15"/>
      <c r="E1285" s="15"/>
      <c r="F1285" s="15"/>
      <c r="G1285" s="143" t="str">
        <f>IF($F1285="","",VLOOKUP($F1285,'Bảng tổng hợp'!$C$11:$Q$20000,2,0))</f>
        <v/>
      </c>
      <c r="H1285" s="144" t="str">
        <f>IF($F1285="","",VLOOKUP($F1285,'Bảng tổng hợp'!$C$11:$Q$20000,3,0))</f>
        <v/>
      </c>
      <c r="I1285" s="19"/>
      <c r="J1285" s="146">
        <f>IF(F1285="",0,VLOOKUP(F1285,'Bảng tổng hợp'!$P$11:$Q$397,2,0))</f>
        <v>0</v>
      </c>
      <c r="K1285" s="147">
        <f t="shared" si="2"/>
        <v>0</v>
      </c>
      <c r="L1285" s="148" t="str">
        <f>IF($F1285="","",VLOOKUP($F1285,'Bảng tổng hợp'!$C$11:$M$20000,10,0))</f>
        <v/>
      </c>
      <c r="M1285" s="149" t="str">
        <f>IF($F1285="","",VLOOKUP($F1285,'Bảng tổng hợp'!$C$11:$M$20000,11,0))</f>
        <v/>
      </c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F1285" s="15"/>
      <c r="AG1285" s="15"/>
    </row>
    <row r="1286" ht="15.75" customHeight="1">
      <c r="A1286" s="15"/>
      <c r="B1286" s="15"/>
      <c r="C1286" s="16"/>
      <c r="D1286" s="15"/>
      <c r="E1286" s="15"/>
      <c r="F1286" s="15"/>
      <c r="G1286" s="143" t="str">
        <f>IF($F1286="","",VLOOKUP($F1286,'Bảng tổng hợp'!$C$11:$Q$20000,2,0))</f>
        <v/>
      </c>
      <c r="H1286" s="144" t="str">
        <f>IF($F1286="","",VLOOKUP($F1286,'Bảng tổng hợp'!$C$11:$Q$20000,3,0))</f>
        <v/>
      </c>
      <c r="I1286" s="19"/>
      <c r="J1286" s="146">
        <f>IF(F1286="",0,VLOOKUP(F1286,'Bảng tổng hợp'!$P$11:$Q$397,2,0))</f>
        <v>0</v>
      </c>
      <c r="K1286" s="147">
        <f t="shared" si="2"/>
        <v>0</v>
      </c>
      <c r="L1286" s="148" t="str">
        <f>IF($F1286="","",VLOOKUP($F1286,'Bảng tổng hợp'!$C$11:$M$20000,10,0))</f>
        <v/>
      </c>
      <c r="M1286" s="149" t="str">
        <f>IF($F1286="","",VLOOKUP($F1286,'Bảng tổng hợp'!$C$11:$M$20000,11,0))</f>
        <v/>
      </c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15"/>
    </row>
    <row r="1287" ht="15.75" customHeight="1">
      <c r="A1287" s="15"/>
      <c r="B1287" s="15"/>
      <c r="C1287" s="16"/>
      <c r="D1287" s="15"/>
      <c r="E1287" s="15"/>
      <c r="F1287" s="15"/>
      <c r="G1287" s="143" t="str">
        <f>IF($F1287="","",VLOOKUP($F1287,'Bảng tổng hợp'!$C$11:$Q$20000,2,0))</f>
        <v/>
      </c>
      <c r="H1287" s="144" t="str">
        <f>IF($F1287="","",VLOOKUP($F1287,'Bảng tổng hợp'!$C$11:$Q$20000,3,0))</f>
        <v/>
      </c>
      <c r="I1287" s="19"/>
      <c r="J1287" s="146">
        <f>IF(F1287="",0,VLOOKUP(F1287,'Bảng tổng hợp'!$P$11:$Q$397,2,0))</f>
        <v>0</v>
      </c>
      <c r="K1287" s="147">
        <f t="shared" si="2"/>
        <v>0</v>
      </c>
      <c r="L1287" s="148" t="str">
        <f>IF($F1287="","",VLOOKUP($F1287,'Bảng tổng hợp'!$C$11:$M$20000,10,0))</f>
        <v/>
      </c>
      <c r="M1287" s="149" t="str">
        <f>IF($F1287="","",VLOOKUP($F1287,'Bảng tổng hợp'!$C$11:$M$20000,11,0))</f>
        <v/>
      </c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/>
    </row>
    <row r="1288" ht="15.75" customHeight="1">
      <c r="A1288" s="15"/>
      <c r="B1288" s="15"/>
      <c r="C1288" s="16"/>
      <c r="D1288" s="15"/>
      <c r="E1288" s="15"/>
      <c r="F1288" s="15"/>
      <c r="G1288" s="143" t="str">
        <f>IF($F1288="","",VLOOKUP($F1288,'Bảng tổng hợp'!$C$11:$Q$20000,2,0))</f>
        <v/>
      </c>
      <c r="H1288" s="144" t="str">
        <f>IF($F1288="","",VLOOKUP($F1288,'Bảng tổng hợp'!$C$11:$Q$20000,3,0))</f>
        <v/>
      </c>
      <c r="I1288" s="19"/>
      <c r="J1288" s="146">
        <f>IF(F1288="",0,VLOOKUP(F1288,'Bảng tổng hợp'!$P$11:$Q$397,2,0))</f>
        <v>0</v>
      </c>
      <c r="K1288" s="147">
        <f t="shared" si="2"/>
        <v>0</v>
      </c>
      <c r="L1288" s="148" t="str">
        <f>IF($F1288="","",VLOOKUP($F1288,'Bảng tổng hợp'!$C$11:$M$20000,10,0))</f>
        <v/>
      </c>
      <c r="M1288" s="149" t="str">
        <f>IF($F1288="","",VLOOKUP($F1288,'Bảng tổng hợp'!$C$11:$M$20000,11,0))</f>
        <v/>
      </c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/>
    </row>
    <row r="1289" ht="15.75" customHeight="1">
      <c r="A1289" s="15"/>
      <c r="B1289" s="15"/>
      <c r="C1289" s="16"/>
      <c r="D1289" s="15"/>
      <c r="E1289" s="15"/>
      <c r="F1289" s="15"/>
      <c r="G1289" s="143" t="str">
        <f>IF($F1289="","",VLOOKUP($F1289,'Bảng tổng hợp'!$C$11:$Q$20000,2,0))</f>
        <v/>
      </c>
      <c r="H1289" s="144" t="str">
        <f>IF($F1289="","",VLOOKUP($F1289,'Bảng tổng hợp'!$C$11:$Q$20000,3,0))</f>
        <v/>
      </c>
      <c r="I1289" s="19"/>
      <c r="J1289" s="146">
        <f>IF(F1289="",0,VLOOKUP(F1289,'Bảng tổng hợp'!$P$11:$Q$397,2,0))</f>
        <v>0</v>
      </c>
      <c r="K1289" s="147">
        <f t="shared" si="2"/>
        <v>0</v>
      </c>
      <c r="L1289" s="148" t="str">
        <f>IF($F1289="","",VLOOKUP($F1289,'Bảng tổng hợp'!$C$11:$M$20000,10,0))</f>
        <v/>
      </c>
      <c r="M1289" s="149" t="str">
        <f>IF($F1289="","",VLOOKUP($F1289,'Bảng tổng hợp'!$C$11:$M$20000,11,0))</f>
        <v/>
      </c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F1289" s="15"/>
      <c r="AG1289" s="15"/>
    </row>
    <row r="1290" ht="15.75" customHeight="1">
      <c r="A1290" s="15"/>
      <c r="B1290" s="15"/>
      <c r="C1290" s="16"/>
      <c r="D1290" s="15"/>
      <c r="E1290" s="15"/>
      <c r="F1290" s="15"/>
      <c r="G1290" s="143" t="str">
        <f>IF($F1290="","",VLOOKUP($F1290,'Bảng tổng hợp'!$C$11:$Q$20000,2,0))</f>
        <v/>
      </c>
      <c r="H1290" s="144" t="str">
        <f>IF($F1290="","",VLOOKUP($F1290,'Bảng tổng hợp'!$C$11:$Q$20000,3,0))</f>
        <v/>
      </c>
      <c r="I1290" s="19"/>
      <c r="J1290" s="146">
        <f>IF(F1290="",0,VLOOKUP(F1290,'Bảng tổng hợp'!$P$11:$Q$397,2,0))</f>
        <v>0</v>
      </c>
      <c r="K1290" s="147">
        <f t="shared" si="2"/>
        <v>0</v>
      </c>
      <c r="L1290" s="148" t="str">
        <f>IF($F1290="","",VLOOKUP($F1290,'Bảng tổng hợp'!$C$11:$M$20000,10,0))</f>
        <v/>
      </c>
      <c r="M1290" s="149" t="str">
        <f>IF($F1290="","",VLOOKUP($F1290,'Bảng tổng hợp'!$C$11:$M$20000,11,0))</f>
        <v/>
      </c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F1290" s="15"/>
      <c r="AG1290" s="15"/>
    </row>
    <row r="1291" ht="15.75" customHeight="1">
      <c r="A1291" s="15"/>
      <c r="B1291" s="15"/>
      <c r="C1291" s="16"/>
      <c r="D1291" s="15"/>
      <c r="E1291" s="15"/>
      <c r="F1291" s="15"/>
      <c r="G1291" s="143" t="str">
        <f>IF($F1291="","",VLOOKUP($F1291,'Bảng tổng hợp'!$C$11:$Q$20000,2,0))</f>
        <v/>
      </c>
      <c r="H1291" s="144" t="str">
        <f>IF($F1291="","",VLOOKUP($F1291,'Bảng tổng hợp'!$C$11:$Q$20000,3,0))</f>
        <v/>
      </c>
      <c r="I1291" s="19"/>
      <c r="J1291" s="146">
        <f>IF(F1291="",0,VLOOKUP(F1291,'Bảng tổng hợp'!$P$11:$Q$397,2,0))</f>
        <v>0</v>
      </c>
      <c r="K1291" s="147">
        <f t="shared" si="2"/>
        <v>0</v>
      </c>
      <c r="L1291" s="148" t="str">
        <f>IF($F1291="","",VLOOKUP($F1291,'Bảng tổng hợp'!$C$11:$M$20000,10,0))</f>
        <v/>
      </c>
      <c r="M1291" s="149" t="str">
        <f>IF($F1291="","",VLOOKUP($F1291,'Bảng tổng hợp'!$C$11:$M$20000,11,0))</f>
        <v/>
      </c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  <c r="AB1291" s="15"/>
      <c r="AC1291" s="15"/>
      <c r="AD1291" s="15"/>
      <c r="AE1291" s="15"/>
      <c r="AF1291" s="15"/>
      <c r="AG1291" s="15"/>
    </row>
    <row r="1292" ht="15.75" customHeight="1">
      <c r="A1292" s="15"/>
      <c r="B1292" s="15"/>
      <c r="C1292" s="16"/>
      <c r="D1292" s="15"/>
      <c r="E1292" s="15"/>
      <c r="F1292" s="15"/>
      <c r="G1292" s="143" t="str">
        <f>IF($F1292="","",VLOOKUP($F1292,'Bảng tổng hợp'!$C$11:$Q$20000,2,0))</f>
        <v/>
      </c>
      <c r="H1292" s="144" t="str">
        <f>IF($F1292="","",VLOOKUP($F1292,'Bảng tổng hợp'!$C$11:$Q$20000,3,0))</f>
        <v/>
      </c>
      <c r="I1292" s="19"/>
      <c r="J1292" s="146">
        <f>IF(F1292="",0,VLOOKUP(F1292,'Bảng tổng hợp'!$P$11:$Q$397,2,0))</f>
        <v>0</v>
      </c>
      <c r="K1292" s="147">
        <f t="shared" si="2"/>
        <v>0</v>
      </c>
      <c r="L1292" s="148" t="str">
        <f>IF($F1292="","",VLOOKUP($F1292,'Bảng tổng hợp'!$C$11:$M$20000,10,0))</f>
        <v/>
      </c>
      <c r="M1292" s="149" t="str">
        <f>IF($F1292="","",VLOOKUP($F1292,'Bảng tổng hợp'!$C$11:$M$20000,11,0))</f>
        <v/>
      </c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  <c r="AB1292" s="15"/>
      <c r="AC1292" s="15"/>
      <c r="AD1292" s="15"/>
      <c r="AE1292" s="15"/>
      <c r="AF1292" s="15"/>
      <c r="AG1292" s="15"/>
    </row>
    <row r="1293" ht="15.75" customHeight="1">
      <c r="A1293" s="15"/>
      <c r="B1293" s="15"/>
      <c r="C1293" s="16"/>
      <c r="D1293" s="15"/>
      <c r="E1293" s="15"/>
      <c r="F1293" s="15"/>
      <c r="G1293" s="143" t="str">
        <f>IF($F1293="","",VLOOKUP($F1293,'Bảng tổng hợp'!$C$11:$Q$20000,2,0))</f>
        <v/>
      </c>
      <c r="H1293" s="144" t="str">
        <f>IF($F1293="","",VLOOKUP($F1293,'Bảng tổng hợp'!$C$11:$Q$20000,3,0))</f>
        <v/>
      </c>
      <c r="I1293" s="19"/>
      <c r="J1293" s="146">
        <f>IF(F1293="",0,VLOOKUP(F1293,'Bảng tổng hợp'!$P$11:$Q$397,2,0))</f>
        <v>0</v>
      </c>
      <c r="K1293" s="147">
        <f t="shared" si="2"/>
        <v>0</v>
      </c>
      <c r="L1293" s="148" t="str">
        <f>IF($F1293="","",VLOOKUP($F1293,'Bảng tổng hợp'!$C$11:$M$20000,10,0))</f>
        <v/>
      </c>
      <c r="M1293" s="149" t="str">
        <f>IF($F1293="","",VLOOKUP($F1293,'Bảng tổng hợp'!$C$11:$M$20000,11,0))</f>
        <v/>
      </c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F1293" s="15"/>
      <c r="AG1293" s="15"/>
    </row>
    <row r="1294" ht="15.75" customHeight="1">
      <c r="A1294" s="15"/>
      <c r="B1294" s="15"/>
      <c r="C1294" s="16"/>
      <c r="D1294" s="15"/>
      <c r="E1294" s="15"/>
      <c r="F1294" s="15"/>
      <c r="G1294" s="143" t="str">
        <f>IF($F1294="","",VLOOKUP($F1294,'Bảng tổng hợp'!$C$11:$Q$20000,2,0))</f>
        <v/>
      </c>
      <c r="H1294" s="144" t="str">
        <f>IF($F1294="","",VLOOKUP($F1294,'Bảng tổng hợp'!$C$11:$Q$20000,3,0))</f>
        <v/>
      </c>
      <c r="I1294" s="19"/>
      <c r="J1294" s="146">
        <f>IF(F1294="",0,VLOOKUP(F1294,'Bảng tổng hợp'!$P$11:$Q$397,2,0))</f>
        <v>0</v>
      </c>
      <c r="K1294" s="147">
        <f t="shared" si="2"/>
        <v>0</v>
      </c>
      <c r="L1294" s="148" t="str">
        <f>IF($F1294="","",VLOOKUP($F1294,'Bảng tổng hợp'!$C$11:$M$20000,10,0))</f>
        <v/>
      </c>
      <c r="M1294" s="149" t="str">
        <f>IF($F1294="","",VLOOKUP($F1294,'Bảng tổng hợp'!$C$11:$M$20000,11,0))</f>
        <v/>
      </c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  <c r="AB1294" s="15"/>
      <c r="AC1294" s="15"/>
      <c r="AD1294" s="15"/>
      <c r="AE1294" s="15"/>
      <c r="AF1294" s="15"/>
      <c r="AG1294" s="15"/>
    </row>
    <row r="1295" ht="15.75" customHeight="1">
      <c r="A1295" s="15"/>
      <c r="B1295" s="15"/>
      <c r="C1295" s="16"/>
      <c r="D1295" s="15"/>
      <c r="E1295" s="15"/>
      <c r="F1295" s="15"/>
      <c r="G1295" s="143" t="str">
        <f>IF($F1295="","",VLOOKUP($F1295,'Bảng tổng hợp'!$C$11:$Q$20000,2,0))</f>
        <v/>
      </c>
      <c r="H1295" s="144" t="str">
        <f>IF($F1295="","",VLOOKUP($F1295,'Bảng tổng hợp'!$C$11:$Q$20000,3,0))</f>
        <v/>
      </c>
      <c r="I1295" s="19"/>
      <c r="J1295" s="146">
        <f>IF(F1295="",0,VLOOKUP(F1295,'Bảng tổng hợp'!$P$11:$Q$397,2,0))</f>
        <v>0</v>
      </c>
      <c r="K1295" s="147">
        <f t="shared" si="2"/>
        <v>0</v>
      </c>
      <c r="L1295" s="148" t="str">
        <f>IF($F1295="","",VLOOKUP($F1295,'Bảng tổng hợp'!$C$11:$M$20000,10,0))</f>
        <v/>
      </c>
      <c r="M1295" s="149" t="str">
        <f>IF($F1295="","",VLOOKUP($F1295,'Bảng tổng hợp'!$C$11:$M$20000,11,0))</f>
        <v/>
      </c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F1295" s="15"/>
      <c r="AG1295" s="15"/>
    </row>
    <row r="1296" ht="15.75" customHeight="1">
      <c r="A1296" s="15"/>
      <c r="B1296" s="15"/>
      <c r="C1296" s="16"/>
      <c r="D1296" s="15"/>
      <c r="E1296" s="15"/>
      <c r="F1296" s="15"/>
      <c r="G1296" s="143" t="str">
        <f>IF($F1296="","",VLOOKUP($F1296,'Bảng tổng hợp'!$C$11:$Q$20000,2,0))</f>
        <v/>
      </c>
      <c r="H1296" s="144" t="str">
        <f>IF($F1296="","",VLOOKUP($F1296,'Bảng tổng hợp'!$C$11:$Q$20000,3,0))</f>
        <v/>
      </c>
      <c r="I1296" s="19"/>
      <c r="J1296" s="146">
        <f>IF(F1296="",0,VLOOKUP(F1296,'Bảng tổng hợp'!$P$11:$Q$397,2,0))</f>
        <v>0</v>
      </c>
      <c r="K1296" s="147">
        <f t="shared" si="2"/>
        <v>0</v>
      </c>
      <c r="L1296" s="148" t="str">
        <f>IF($F1296="","",VLOOKUP($F1296,'Bảng tổng hợp'!$C$11:$M$20000,10,0))</f>
        <v/>
      </c>
      <c r="M1296" s="149" t="str">
        <f>IF($F1296="","",VLOOKUP($F1296,'Bảng tổng hợp'!$C$11:$M$20000,11,0))</f>
        <v/>
      </c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F1296" s="15"/>
      <c r="AG1296" s="15"/>
    </row>
    <row r="1297" ht="15.75" customHeight="1">
      <c r="A1297" s="15"/>
      <c r="B1297" s="15"/>
      <c r="C1297" s="16"/>
      <c r="D1297" s="15"/>
      <c r="E1297" s="15"/>
      <c r="F1297" s="15"/>
      <c r="G1297" s="143" t="str">
        <f>IF($F1297="","",VLOOKUP($F1297,'Bảng tổng hợp'!$C$11:$Q$20000,2,0))</f>
        <v/>
      </c>
      <c r="H1297" s="144" t="str">
        <f>IF($F1297="","",VLOOKUP($F1297,'Bảng tổng hợp'!$C$11:$Q$20000,3,0))</f>
        <v/>
      </c>
      <c r="I1297" s="19"/>
      <c r="J1297" s="146">
        <f>IF(F1297="",0,VLOOKUP(F1297,'Bảng tổng hợp'!$P$11:$Q$397,2,0))</f>
        <v>0</v>
      </c>
      <c r="K1297" s="147">
        <f t="shared" si="2"/>
        <v>0</v>
      </c>
      <c r="L1297" s="148" t="str">
        <f>IF($F1297="","",VLOOKUP($F1297,'Bảng tổng hợp'!$C$11:$M$20000,10,0))</f>
        <v/>
      </c>
      <c r="M1297" s="149" t="str">
        <f>IF($F1297="","",VLOOKUP($F1297,'Bảng tổng hợp'!$C$11:$M$20000,11,0))</f>
        <v/>
      </c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  <c r="AB1297" s="15"/>
      <c r="AC1297" s="15"/>
      <c r="AD1297" s="15"/>
      <c r="AE1297" s="15"/>
      <c r="AF1297" s="15"/>
      <c r="AG1297" s="15"/>
    </row>
    <row r="1298" ht="15.75" customHeight="1">
      <c r="A1298" s="15"/>
      <c r="B1298" s="15"/>
      <c r="C1298" s="16"/>
      <c r="D1298" s="15"/>
      <c r="E1298" s="15"/>
      <c r="F1298" s="15"/>
      <c r="G1298" s="143" t="str">
        <f>IF($F1298="","",VLOOKUP($F1298,'Bảng tổng hợp'!$C$11:$Q$20000,2,0))</f>
        <v/>
      </c>
      <c r="H1298" s="144" t="str">
        <f>IF($F1298="","",VLOOKUP($F1298,'Bảng tổng hợp'!$C$11:$Q$20000,3,0))</f>
        <v/>
      </c>
      <c r="I1298" s="19"/>
      <c r="J1298" s="146">
        <f>IF(F1298="",0,VLOOKUP(F1298,'Bảng tổng hợp'!$P$11:$Q$397,2,0))</f>
        <v>0</v>
      </c>
      <c r="K1298" s="147">
        <f t="shared" si="2"/>
        <v>0</v>
      </c>
      <c r="L1298" s="148" t="str">
        <f>IF($F1298="","",VLOOKUP($F1298,'Bảng tổng hợp'!$C$11:$M$20000,10,0))</f>
        <v/>
      </c>
      <c r="M1298" s="149" t="str">
        <f>IF($F1298="","",VLOOKUP($F1298,'Bảng tổng hợp'!$C$11:$M$20000,11,0))</f>
        <v/>
      </c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F1298" s="15"/>
      <c r="AG1298" s="15"/>
    </row>
    <row r="1299" ht="15.75" customHeight="1">
      <c r="A1299" s="15"/>
      <c r="B1299" s="15"/>
      <c r="C1299" s="16"/>
      <c r="D1299" s="15"/>
      <c r="E1299" s="15"/>
      <c r="F1299" s="15"/>
      <c r="G1299" s="143" t="str">
        <f>IF($F1299="","",VLOOKUP($F1299,'Bảng tổng hợp'!$C$11:$Q$20000,2,0))</f>
        <v/>
      </c>
      <c r="H1299" s="144" t="str">
        <f>IF($F1299="","",VLOOKUP($F1299,'Bảng tổng hợp'!$C$11:$Q$20000,3,0))</f>
        <v/>
      </c>
      <c r="I1299" s="19"/>
      <c r="J1299" s="146">
        <f>IF(F1299="",0,VLOOKUP(F1299,'Bảng tổng hợp'!$P$11:$Q$397,2,0))</f>
        <v>0</v>
      </c>
      <c r="K1299" s="147">
        <f t="shared" si="2"/>
        <v>0</v>
      </c>
      <c r="L1299" s="148" t="str">
        <f>IF($F1299="","",VLOOKUP($F1299,'Bảng tổng hợp'!$C$11:$M$20000,10,0))</f>
        <v/>
      </c>
      <c r="M1299" s="149" t="str">
        <f>IF($F1299="","",VLOOKUP($F1299,'Bảng tổng hợp'!$C$11:$M$20000,11,0))</f>
        <v/>
      </c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F1299" s="15"/>
      <c r="AG1299" s="15"/>
    </row>
    <row r="1300" ht="15.75" customHeight="1">
      <c r="A1300" s="15"/>
      <c r="B1300" s="15"/>
      <c r="C1300" s="16"/>
      <c r="D1300" s="15"/>
      <c r="E1300" s="15"/>
      <c r="F1300" s="15"/>
      <c r="G1300" s="143" t="str">
        <f>IF($F1300="","",VLOOKUP($F1300,'Bảng tổng hợp'!$C$11:$Q$20000,2,0))</f>
        <v/>
      </c>
      <c r="H1300" s="144" t="str">
        <f>IF($F1300="","",VLOOKUP($F1300,'Bảng tổng hợp'!$C$11:$Q$20000,3,0))</f>
        <v/>
      </c>
      <c r="I1300" s="19"/>
      <c r="J1300" s="146">
        <f>IF(F1300="",0,VLOOKUP(F1300,'Bảng tổng hợp'!$P$11:$Q$397,2,0))</f>
        <v>0</v>
      </c>
      <c r="K1300" s="147">
        <f t="shared" si="2"/>
        <v>0</v>
      </c>
      <c r="L1300" s="148" t="str">
        <f>IF($F1300="","",VLOOKUP($F1300,'Bảng tổng hợp'!$C$11:$M$20000,10,0))</f>
        <v/>
      </c>
      <c r="M1300" s="149" t="str">
        <f>IF($F1300="","",VLOOKUP($F1300,'Bảng tổng hợp'!$C$11:$M$20000,11,0))</f>
        <v/>
      </c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  <c r="AB1300" s="15"/>
      <c r="AC1300" s="15"/>
      <c r="AD1300" s="15"/>
      <c r="AE1300" s="15"/>
      <c r="AF1300" s="15"/>
      <c r="AG1300" s="15"/>
    </row>
    <row r="1301" ht="15.75" customHeight="1">
      <c r="A1301" s="15"/>
      <c r="B1301" s="15"/>
      <c r="C1301" s="16"/>
      <c r="D1301" s="15"/>
      <c r="E1301" s="15"/>
      <c r="F1301" s="15"/>
      <c r="G1301" s="143" t="str">
        <f>IF($F1301="","",VLOOKUP($F1301,'Bảng tổng hợp'!$C$11:$Q$20000,2,0))</f>
        <v/>
      </c>
      <c r="H1301" s="144" t="str">
        <f>IF($F1301="","",VLOOKUP($F1301,'Bảng tổng hợp'!$C$11:$Q$20000,3,0))</f>
        <v/>
      </c>
      <c r="I1301" s="19"/>
      <c r="J1301" s="146">
        <f>IF(F1301="",0,VLOOKUP(F1301,'Bảng tổng hợp'!$P$11:$Q$397,2,0))</f>
        <v>0</v>
      </c>
      <c r="K1301" s="147">
        <f t="shared" si="2"/>
        <v>0</v>
      </c>
      <c r="L1301" s="148" t="str">
        <f>IF($F1301="","",VLOOKUP($F1301,'Bảng tổng hợp'!$C$11:$M$20000,10,0))</f>
        <v/>
      </c>
      <c r="M1301" s="149" t="str">
        <f>IF($F1301="","",VLOOKUP($F1301,'Bảng tổng hợp'!$C$11:$M$20000,11,0))</f>
        <v/>
      </c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F1301" s="15"/>
      <c r="AG1301" s="15"/>
    </row>
    <row r="1302" ht="15.75" customHeight="1">
      <c r="A1302" s="15"/>
      <c r="B1302" s="15"/>
      <c r="C1302" s="16"/>
      <c r="D1302" s="15"/>
      <c r="E1302" s="15"/>
      <c r="F1302" s="15"/>
      <c r="G1302" s="143" t="str">
        <f>IF($F1302="","",VLOOKUP($F1302,'Bảng tổng hợp'!$C$11:$Q$20000,2,0))</f>
        <v/>
      </c>
      <c r="H1302" s="144" t="str">
        <f>IF($F1302="","",VLOOKUP($F1302,'Bảng tổng hợp'!$C$11:$Q$20000,3,0))</f>
        <v/>
      </c>
      <c r="I1302" s="19"/>
      <c r="J1302" s="146">
        <f>IF(F1302="",0,VLOOKUP(F1302,'Bảng tổng hợp'!$P$11:$Q$397,2,0))</f>
        <v>0</v>
      </c>
      <c r="K1302" s="147">
        <f t="shared" si="2"/>
        <v>0</v>
      </c>
      <c r="L1302" s="148" t="str">
        <f>IF($F1302="","",VLOOKUP($F1302,'Bảng tổng hợp'!$C$11:$M$20000,10,0))</f>
        <v/>
      </c>
      <c r="M1302" s="149" t="str">
        <f>IF($F1302="","",VLOOKUP($F1302,'Bảng tổng hợp'!$C$11:$M$20000,11,0))</f>
        <v/>
      </c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  <c r="AB1302" s="15"/>
      <c r="AC1302" s="15"/>
      <c r="AD1302" s="15"/>
      <c r="AE1302" s="15"/>
      <c r="AF1302" s="15"/>
      <c r="AG1302" s="15"/>
    </row>
    <row r="1303" ht="15.75" customHeight="1">
      <c r="A1303" s="15"/>
      <c r="B1303" s="15"/>
      <c r="C1303" s="16"/>
      <c r="D1303" s="15"/>
      <c r="E1303" s="15"/>
      <c r="F1303" s="15"/>
      <c r="G1303" s="143" t="str">
        <f>IF($F1303="","",VLOOKUP($F1303,'Bảng tổng hợp'!$C$11:$Q$20000,2,0))</f>
        <v/>
      </c>
      <c r="H1303" s="144" t="str">
        <f>IF($F1303="","",VLOOKUP($F1303,'Bảng tổng hợp'!$C$11:$Q$20000,3,0))</f>
        <v/>
      </c>
      <c r="I1303" s="19"/>
      <c r="J1303" s="146">
        <f>IF(F1303="",0,VLOOKUP(F1303,'Bảng tổng hợp'!$P$11:$Q$397,2,0))</f>
        <v>0</v>
      </c>
      <c r="K1303" s="147">
        <f t="shared" si="2"/>
        <v>0</v>
      </c>
      <c r="L1303" s="148" t="str">
        <f>IF($F1303="","",VLOOKUP($F1303,'Bảng tổng hợp'!$C$11:$M$20000,10,0))</f>
        <v/>
      </c>
      <c r="M1303" s="149" t="str">
        <f>IF($F1303="","",VLOOKUP($F1303,'Bảng tổng hợp'!$C$11:$M$20000,11,0))</f>
        <v/>
      </c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F1303" s="15"/>
      <c r="AG1303" s="15"/>
    </row>
    <row r="1304" ht="15.75" customHeight="1">
      <c r="A1304" s="15"/>
      <c r="B1304" s="15"/>
      <c r="C1304" s="16"/>
      <c r="D1304" s="15"/>
      <c r="E1304" s="15"/>
      <c r="F1304" s="15"/>
      <c r="G1304" s="143" t="str">
        <f>IF($F1304="","",VLOOKUP($F1304,'Bảng tổng hợp'!$C$11:$Q$20000,2,0))</f>
        <v/>
      </c>
      <c r="H1304" s="144" t="str">
        <f>IF($F1304="","",VLOOKUP($F1304,'Bảng tổng hợp'!$C$11:$Q$20000,3,0))</f>
        <v/>
      </c>
      <c r="I1304" s="19"/>
      <c r="J1304" s="146">
        <f>IF(F1304="",0,VLOOKUP(F1304,'Bảng tổng hợp'!$P$11:$Q$397,2,0))</f>
        <v>0</v>
      </c>
      <c r="K1304" s="147">
        <f t="shared" si="2"/>
        <v>0</v>
      </c>
      <c r="L1304" s="148" t="str">
        <f>IF($F1304="","",VLOOKUP($F1304,'Bảng tổng hợp'!$C$11:$M$20000,10,0))</f>
        <v/>
      </c>
      <c r="M1304" s="149" t="str">
        <f>IF($F1304="","",VLOOKUP($F1304,'Bảng tổng hợp'!$C$11:$M$20000,11,0))</f>
        <v/>
      </c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F1304" s="15"/>
      <c r="AG1304" s="15"/>
    </row>
    <row r="1305" ht="15.75" customHeight="1">
      <c r="A1305" s="15"/>
      <c r="B1305" s="15"/>
      <c r="C1305" s="16"/>
      <c r="D1305" s="15"/>
      <c r="E1305" s="15"/>
      <c r="F1305" s="15"/>
      <c r="G1305" s="143" t="str">
        <f>IF($F1305="","",VLOOKUP($F1305,'Bảng tổng hợp'!$C$11:$Q$20000,2,0))</f>
        <v/>
      </c>
      <c r="H1305" s="144" t="str">
        <f>IF($F1305="","",VLOOKUP($F1305,'Bảng tổng hợp'!$C$11:$Q$20000,3,0))</f>
        <v/>
      </c>
      <c r="I1305" s="19"/>
      <c r="J1305" s="146">
        <f>IF(F1305="",0,VLOOKUP(F1305,'Bảng tổng hợp'!$P$11:$Q$397,2,0))</f>
        <v>0</v>
      </c>
      <c r="K1305" s="147">
        <f t="shared" si="2"/>
        <v>0</v>
      </c>
      <c r="L1305" s="148" t="str">
        <f>IF($F1305="","",VLOOKUP($F1305,'Bảng tổng hợp'!$C$11:$M$20000,10,0))</f>
        <v/>
      </c>
      <c r="M1305" s="149" t="str">
        <f>IF($F1305="","",VLOOKUP($F1305,'Bảng tổng hợp'!$C$11:$M$20000,11,0))</f>
        <v/>
      </c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F1305" s="15"/>
      <c r="AG1305" s="15"/>
    </row>
    <row r="1306" ht="15.75" customHeight="1">
      <c r="A1306" s="15"/>
      <c r="B1306" s="15"/>
      <c r="C1306" s="16"/>
      <c r="D1306" s="15"/>
      <c r="E1306" s="15"/>
      <c r="F1306" s="15"/>
      <c r="G1306" s="143" t="str">
        <f>IF($F1306="","",VLOOKUP($F1306,'Bảng tổng hợp'!$C$11:$Q$20000,2,0))</f>
        <v/>
      </c>
      <c r="H1306" s="144" t="str">
        <f>IF($F1306="","",VLOOKUP($F1306,'Bảng tổng hợp'!$C$11:$Q$20000,3,0))</f>
        <v/>
      </c>
      <c r="I1306" s="19"/>
      <c r="J1306" s="146">
        <f>IF(F1306="",0,VLOOKUP(F1306,'Bảng tổng hợp'!$P$11:$Q$397,2,0))</f>
        <v>0</v>
      </c>
      <c r="K1306" s="147">
        <f t="shared" si="2"/>
        <v>0</v>
      </c>
      <c r="L1306" s="148" t="str">
        <f>IF($F1306="","",VLOOKUP($F1306,'Bảng tổng hợp'!$C$11:$M$20000,10,0))</f>
        <v/>
      </c>
      <c r="M1306" s="149" t="str">
        <f>IF($F1306="","",VLOOKUP($F1306,'Bảng tổng hợp'!$C$11:$M$20000,11,0))</f>
        <v/>
      </c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F1306" s="15"/>
      <c r="AG1306" s="15"/>
    </row>
    <row r="1307" ht="15.75" customHeight="1">
      <c r="A1307" s="15"/>
      <c r="B1307" s="15"/>
      <c r="C1307" s="16"/>
      <c r="D1307" s="15"/>
      <c r="E1307" s="15"/>
      <c r="F1307" s="15"/>
      <c r="G1307" s="143" t="str">
        <f>IF($F1307="","",VLOOKUP($F1307,'Bảng tổng hợp'!$C$11:$Q$20000,2,0))</f>
        <v/>
      </c>
      <c r="H1307" s="144" t="str">
        <f>IF($F1307="","",VLOOKUP($F1307,'Bảng tổng hợp'!$C$11:$Q$20000,3,0))</f>
        <v/>
      </c>
      <c r="I1307" s="19"/>
      <c r="J1307" s="146">
        <f>IF(F1307="",0,VLOOKUP(F1307,'Bảng tổng hợp'!$P$11:$Q$397,2,0))</f>
        <v>0</v>
      </c>
      <c r="K1307" s="147">
        <f t="shared" si="2"/>
        <v>0</v>
      </c>
      <c r="L1307" s="148" t="str">
        <f>IF($F1307="","",VLOOKUP($F1307,'Bảng tổng hợp'!$C$11:$M$20000,10,0))</f>
        <v/>
      </c>
      <c r="M1307" s="149" t="str">
        <f>IF($F1307="","",VLOOKUP($F1307,'Bảng tổng hợp'!$C$11:$M$20000,11,0))</f>
        <v/>
      </c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F1307" s="15"/>
      <c r="AG1307" s="15"/>
    </row>
    <row r="1308" ht="15.75" customHeight="1">
      <c r="A1308" s="15"/>
      <c r="B1308" s="15"/>
      <c r="C1308" s="16"/>
      <c r="D1308" s="15"/>
      <c r="E1308" s="15"/>
      <c r="F1308" s="15"/>
      <c r="G1308" s="143" t="str">
        <f>IF($F1308="","",VLOOKUP($F1308,'Bảng tổng hợp'!$C$11:$Q$20000,2,0))</f>
        <v/>
      </c>
      <c r="H1308" s="144" t="str">
        <f>IF($F1308="","",VLOOKUP($F1308,'Bảng tổng hợp'!$C$11:$Q$20000,3,0))</f>
        <v/>
      </c>
      <c r="I1308" s="19"/>
      <c r="J1308" s="146">
        <f>IF(F1308="",0,VLOOKUP(F1308,'Bảng tổng hợp'!$P$11:$Q$397,2,0))</f>
        <v>0</v>
      </c>
      <c r="K1308" s="147">
        <f t="shared" si="2"/>
        <v>0</v>
      </c>
      <c r="L1308" s="148" t="str">
        <f>IF($F1308="","",VLOOKUP($F1308,'Bảng tổng hợp'!$C$11:$M$20000,10,0))</f>
        <v/>
      </c>
      <c r="M1308" s="149" t="str">
        <f>IF($F1308="","",VLOOKUP($F1308,'Bảng tổng hợp'!$C$11:$M$20000,11,0))</f>
        <v/>
      </c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F1308" s="15"/>
      <c r="AG1308" s="15"/>
    </row>
    <row r="1309" ht="15.75" customHeight="1">
      <c r="A1309" s="15"/>
      <c r="B1309" s="15"/>
      <c r="C1309" s="16"/>
      <c r="D1309" s="15"/>
      <c r="E1309" s="15"/>
      <c r="F1309" s="15"/>
      <c r="G1309" s="143" t="str">
        <f>IF($F1309="","",VLOOKUP($F1309,'Bảng tổng hợp'!$C$11:$Q$20000,2,0))</f>
        <v/>
      </c>
      <c r="H1309" s="144" t="str">
        <f>IF($F1309="","",VLOOKUP($F1309,'Bảng tổng hợp'!$C$11:$Q$20000,3,0))</f>
        <v/>
      </c>
      <c r="I1309" s="19"/>
      <c r="J1309" s="146">
        <f>IF(F1309="",0,VLOOKUP(F1309,'Bảng tổng hợp'!$P$11:$Q$397,2,0))</f>
        <v>0</v>
      </c>
      <c r="K1309" s="147">
        <f t="shared" si="2"/>
        <v>0</v>
      </c>
      <c r="L1309" s="148" t="str">
        <f>IF($F1309="","",VLOOKUP($F1309,'Bảng tổng hợp'!$C$11:$M$20000,10,0))</f>
        <v/>
      </c>
      <c r="M1309" s="149" t="str">
        <f>IF($F1309="","",VLOOKUP($F1309,'Bảng tổng hợp'!$C$11:$M$20000,11,0))</f>
        <v/>
      </c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  <c r="AC1309" s="15"/>
      <c r="AD1309" s="15"/>
      <c r="AE1309" s="15"/>
      <c r="AF1309" s="15"/>
      <c r="AG1309" s="15"/>
    </row>
    <row r="1310" ht="15.75" customHeight="1">
      <c r="A1310" s="15"/>
      <c r="B1310" s="15"/>
      <c r="C1310" s="16"/>
      <c r="D1310" s="15"/>
      <c r="E1310" s="15"/>
      <c r="F1310" s="15"/>
      <c r="G1310" s="143" t="str">
        <f>IF($F1310="","",VLOOKUP($F1310,'Bảng tổng hợp'!$C$11:$Q$20000,2,0))</f>
        <v/>
      </c>
      <c r="H1310" s="144" t="str">
        <f>IF($F1310="","",VLOOKUP($F1310,'Bảng tổng hợp'!$C$11:$Q$20000,3,0))</f>
        <v/>
      </c>
      <c r="I1310" s="19"/>
      <c r="J1310" s="146">
        <f>IF(F1310="",0,VLOOKUP(F1310,'Bảng tổng hợp'!$P$11:$Q$397,2,0))</f>
        <v>0</v>
      </c>
      <c r="K1310" s="147">
        <f t="shared" si="2"/>
        <v>0</v>
      </c>
      <c r="L1310" s="148" t="str">
        <f>IF($F1310="","",VLOOKUP($F1310,'Bảng tổng hợp'!$C$11:$M$20000,10,0))</f>
        <v/>
      </c>
      <c r="M1310" s="149" t="str">
        <f>IF($F1310="","",VLOOKUP($F1310,'Bảng tổng hợp'!$C$11:$M$20000,11,0))</f>
        <v/>
      </c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F1310" s="15"/>
      <c r="AG1310" s="15"/>
    </row>
    <row r="1311" ht="15.75" customHeight="1">
      <c r="A1311" s="15"/>
      <c r="B1311" s="15"/>
      <c r="C1311" s="16"/>
      <c r="D1311" s="15"/>
      <c r="E1311" s="15"/>
      <c r="F1311" s="15"/>
      <c r="G1311" s="143" t="str">
        <f>IF($F1311="","",VLOOKUP($F1311,'Bảng tổng hợp'!$C$11:$Q$20000,2,0))</f>
        <v/>
      </c>
      <c r="H1311" s="144" t="str">
        <f>IF($F1311="","",VLOOKUP($F1311,'Bảng tổng hợp'!$C$11:$Q$20000,3,0))</f>
        <v/>
      </c>
      <c r="I1311" s="19"/>
      <c r="J1311" s="146">
        <f>IF(F1311="",0,VLOOKUP(F1311,'Bảng tổng hợp'!$P$11:$Q$397,2,0))</f>
        <v>0</v>
      </c>
      <c r="K1311" s="147">
        <f t="shared" si="2"/>
        <v>0</v>
      </c>
      <c r="L1311" s="148" t="str">
        <f>IF($F1311="","",VLOOKUP($F1311,'Bảng tổng hợp'!$C$11:$M$20000,10,0))</f>
        <v/>
      </c>
      <c r="M1311" s="149" t="str">
        <f>IF($F1311="","",VLOOKUP($F1311,'Bảng tổng hợp'!$C$11:$M$20000,11,0))</f>
        <v/>
      </c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  <c r="AE1311" s="15"/>
      <c r="AF1311" s="15"/>
      <c r="AG1311" s="15"/>
    </row>
    <row r="1312" ht="15.75" customHeight="1">
      <c r="A1312" s="15"/>
      <c r="B1312" s="15"/>
      <c r="C1312" s="16"/>
      <c r="D1312" s="15"/>
      <c r="E1312" s="15"/>
      <c r="F1312" s="15"/>
      <c r="G1312" s="143" t="str">
        <f>IF($F1312="","",VLOOKUP($F1312,'Bảng tổng hợp'!$C$11:$Q$20000,2,0))</f>
        <v/>
      </c>
      <c r="H1312" s="144" t="str">
        <f>IF($F1312="","",VLOOKUP($F1312,'Bảng tổng hợp'!$C$11:$Q$20000,3,0))</f>
        <v/>
      </c>
      <c r="I1312" s="19"/>
      <c r="J1312" s="146">
        <f>IF(F1312="",0,VLOOKUP(F1312,'Bảng tổng hợp'!$P$11:$Q$397,2,0))</f>
        <v>0</v>
      </c>
      <c r="K1312" s="147">
        <f t="shared" si="2"/>
        <v>0</v>
      </c>
      <c r="L1312" s="148" t="str">
        <f>IF($F1312="","",VLOOKUP($F1312,'Bảng tổng hợp'!$C$11:$M$20000,10,0))</f>
        <v/>
      </c>
      <c r="M1312" s="149" t="str">
        <f>IF($F1312="","",VLOOKUP($F1312,'Bảng tổng hợp'!$C$11:$M$20000,11,0))</f>
        <v/>
      </c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  <c r="AB1312" s="15"/>
      <c r="AC1312" s="15"/>
      <c r="AD1312" s="15"/>
      <c r="AE1312" s="15"/>
      <c r="AF1312" s="15"/>
      <c r="AG1312" s="15"/>
    </row>
    <row r="1313" ht="15.75" customHeight="1">
      <c r="A1313" s="15"/>
      <c r="B1313" s="15"/>
      <c r="C1313" s="16"/>
      <c r="D1313" s="15"/>
      <c r="E1313" s="15"/>
      <c r="F1313" s="15"/>
      <c r="G1313" s="143" t="str">
        <f>IF($F1313="","",VLOOKUP($F1313,'Bảng tổng hợp'!$C$11:$Q$20000,2,0))</f>
        <v/>
      </c>
      <c r="H1313" s="144" t="str">
        <f>IF($F1313="","",VLOOKUP($F1313,'Bảng tổng hợp'!$C$11:$Q$20000,3,0))</f>
        <v/>
      </c>
      <c r="I1313" s="19"/>
      <c r="J1313" s="146">
        <f>IF(F1313="",0,VLOOKUP(F1313,'Bảng tổng hợp'!$P$11:$Q$397,2,0))</f>
        <v>0</v>
      </c>
      <c r="K1313" s="147">
        <f t="shared" si="2"/>
        <v>0</v>
      </c>
      <c r="L1313" s="148" t="str">
        <f>IF($F1313="","",VLOOKUP($F1313,'Bảng tổng hợp'!$C$11:$M$20000,10,0))</f>
        <v/>
      </c>
      <c r="M1313" s="149" t="str">
        <f>IF($F1313="","",VLOOKUP($F1313,'Bảng tổng hợp'!$C$11:$M$20000,11,0))</f>
        <v/>
      </c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  <c r="AC1313" s="15"/>
      <c r="AD1313" s="15"/>
      <c r="AE1313" s="15"/>
      <c r="AF1313" s="15"/>
      <c r="AG1313" s="15"/>
    </row>
    <row r="1314" ht="15.75" customHeight="1">
      <c r="A1314" s="15"/>
      <c r="B1314" s="15"/>
      <c r="C1314" s="16"/>
      <c r="D1314" s="15"/>
      <c r="E1314" s="15"/>
      <c r="F1314" s="15"/>
      <c r="G1314" s="143" t="str">
        <f>IF($F1314="","",VLOOKUP($F1314,'Bảng tổng hợp'!$C$11:$Q$20000,2,0))</f>
        <v/>
      </c>
      <c r="H1314" s="144" t="str">
        <f>IF($F1314="","",VLOOKUP($F1314,'Bảng tổng hợp'!$C$11:$Q$20000,3,0))</f>
        <v/>
      </c>
      <c r="I1314" s="19"/>
      <c r="J1314" s="146">
        <f>IF(F1314="",0,VLOOKUP(F1314,'Bảng tổng hợp'!$P$11:$Q$397,2,0))</f>
        <v>0</v>
      </c>
      <c r="K1314" s="147">
        <f t="shared" si="2"/>
        <v>0</v>
      </c>
      <c r="L1314" s="148" t="str">
        <f>IF($F1314="","",VLOOKUP($F1314,'Bảng tổng hợp'!$C$11:$M$20000,10,0))</f>
        <v/>
      </c>
      <c r="M1314" s="149" t="str">
        <f>IF($F1314="","",VLOOKUP($F1314,'Bảng tổng hợp'!$C$11:$M$20000,11,0))</f>
        <v/>
      </c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  <c r="AB1314" s="15"/>
      <c r="AC1314" s="15"/>
      <c r="AD1314" s="15"/>
      <c r="AE1314" s="15"/>
      <c r="AF1314" s="15"/>
      <c r="AG1314" s="15"/>
    </row>
    <row r="1315" ht="15.75" customHeight="1">
      <c r="A1315" s="15"/>
      <c r="B1315" s="15"/>
      <c r="C1315" s="16"/>
      <c r="D1315" s="15"/>
      <c r="E1315" s="15"/>
      <c r="F1315" s="15"/>
      <c r="G1315" s="143" t="str">
        <f>IF($F1315="","",VLOOKUP($F1315,'Bảng tổng hợp'!$C$11:$Q$20000,2,0))</f>
        <v/>
      </c>
      <c r="H1315" s="144" t="str">
        <f>IF($F1315="","",VLOOKUP($F1315,'Bảng tổng hợp'!$C$11:$Q$20000,3,0))</f>
        <v/>
      </c>
      <c r="I1315" s="19"/>
      <c r="J1315" s="146">
        <f>IF(F1315="",0,VLOOKUP(F1315,'Bảng tổng hợp'!$P$11:$Q$397,2,0))</f>
        <v>0</v>
      </c>
      <c r="K1315" s="147">
        <f t="shared" si="2"/>
        <v>0</v>
      </c>
      <c r="L1315" s="148" t="str">
        <f>IF($F1315="","",VLOOKUP($F1315,'Bảng tổng hợp'!$C$11:$M$20000,10,0))</f>
        <v/>
      </c>
      <c r="M1315" s="149" t="str">
        <f>IF($F1315="","",VLOOKUP($F1315,'Bảng tổng hợp'!$C$11:$M$20000,11,0))</f>
        <v/>
      </c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  <c r="AB1315" s="15"/>
      <c r="AC1315" s="15"/>
      <c r="AD1315" s="15"/>
      <c r="AE1315" s="15"/>
      <c r="AF1315" s="15"/>
      <c r="AG1315" s="15"/>
    </row>
    <row r="1316" ht="15.75" customHeight="1">
      <c r="A1316" s="15"/>
      <c r="B1316" s="15"/>
      <c r="C1316" s="16"/>
      <c r="D1316" s="15"/>
      <c r="E1316" s="15"/>
      <c r="F1316" s="15"/>
      <c r="G1316" s="143" t="str">
        <f>IF($F1316="","",VLOOKUP($F1316,'Bảng tổng hợp'!$C$11:$Q$20000,2,0))</f>
        <v/>
      </c>
      <c r="H1316" s="144" t="str">
        <f>IF($F1316="","",VLOOKUP($F1316,'Bảng tổng hợp'!$C$11:$Q$20000,3,0))</f>
        <v/>
      </c>
      <c r="I1316" s="19"/>
      <c r="J1316" s="146">
        <f>IF(F1316="",0,VLOOKUP(F1316,'Bảng tổng hợp'!$P$11:$Q$397,2,0))</f>
        <v>0</v>
      </c>
      <c r="K1316" s="147">
        <f t="shared" si="2"/>
        <v>0</v>
      </c>
      <c r="L1316" s="148" t="str">
        <f>IF($F1316="","",VLOOKUP($F1316,'Bảng tổng hợp'!$C$11:$M$20000,10,0))</f>
        <v/>
      </c>
      <c r="M1316" s="149" t="str">
        <f>IF($F1316="","",VLOOKUP($F1316,'Bảng tổng hợp'!$C$11:$M$20000,11,0))</f>
        <v/>
      </c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  <c r="AB1316" s="15"/>
      <c r="AC1316" s="15"/>
      <c r="AD1316" s="15"/>
      <c r="AE1316" s="15"/>
      <c r="AF1316" s="15"/>
      <c r="AG1316" s="15"/>
    </row>
    <row r="1317" ht="15.75" customHeight="1">
      <c r="A1317" s="15"/>
      <c r="B1317" s="15"/>
      <c r="C1317" s="16"/>
      <c r="D1317" s="15"/>
      <c r="E1317" s="15"/>
      <c r="F1317" s="15"/>
      <c r="G1317" s="143" t="str">
        <f>IF($F1317="","",VLOOKUP($F1317,'Bảng tổng hợp'!$C$11:$Q$20000,2,0))</f>
        <v/>
      </c>
      <c r="H1317" s="144" t="str">
        <f>IF($F1317="","",VLOOKUP($F1317,'Bảng tổng hợp'!$C$11:$Q$20000,3,0))</f>
        <v/>
      </c>
      <c r="I1317" s="19"/>
      <c r="J1317" s="146">
        <f>IF(F1317="",0,VLOOKUP(F1317,'Bảng tổng hợp'!$P$11:$Q$397,2,0))</f>
        <v>0</v>
      </c>
      <c r="K1317" s="147">
        <f t="shared" si="2"/>
        <v>0</v>
      </c>
      <c r="L1317" s="148" t="str">
        <f>IF($F1317="","",VLOOKUP($F1317,'Bảng tổng hợp'!$C$11:$M$20000,10,0))</f>
        <v/>
      </c>
      <c r="M1317" s="149" t="str">
        <f>IF($F1317="","",VLOOKUP($F1317,'Bảng tổng hợp'!$C$11:$M$20000,11,0))</f>
        <v/>
      </c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F1317" s="15"/>
      <c r="AG1317" s="15"/>
    </row>
    <row r="1318" ht="15.75" customHeight="1">
      <c r="A1318" s="15"/>
      <c r="B1318" s="15"/>
      <c r="C1318" s="16"/>
      <c r="D1318" s="15"/>
      <c r="E1318" s="15"/>
      <c r="F1318" s="15"/>
      <c r="G1318" s="143" t="str">
        <f>IF($F1318="","",VLOOKUP($F1318,'Bảng tổng hợp'!$C$11:$Q$20000,2,0))</f>
        <v/>
      </c>
      <c r="H1318" s="144" t="str">
        <f>IF($F1318="","",VLOOKUP($F1318,'Bảng tổng hợp'!$C$11:$Q$20000,3,0))</f>
        <v/>
      </c>
      <c r="I1318" s="19"/>
      <c r="J1318" s="146">
        <f>IF(F1318="",0,VLOOKUP(F1318,'Bảng tổng hợp'!$P$11:$Q$397,2,0))</f>
        <v>0</v>
      </c>
      <c r="K1318" s="147">
        <f t="shared" si="2"/>
        <v>0</v>
      </c>
      <c r="L1318" s="148" t="str">
        <f>IF($F1318="","",VLOOKUP($F1318,'Bảng tổng hợp'!$C$11:$M$20000,10,0))</f>
        <v/>
      </c>
      <c r="M1318" s="149" t="str">
        <f>IF($F1318="","",VLOOKUP($F1318,'Bảng tổng hợp'!$C$11:$M$20000,11,0))</f>
        <v/>
      </c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  <c r="AE1318" s="15"/>
      <c r="AF1318" s="15"/>
      <c r="AG1318" s="15"/>
    </row>
    <row r="1319" ht="15.75" customHeight="1">
      <c r="A1319" s="15"/>
      <c r="B1319" s="15"/>
      <c r="C1319" s="16"/>
      <c r="D1319" s="15"/>
      <c r="E1319" s="15"/>
      <c r="F1319" s="15"/>
      <c r="G1319" s="143" t="str">
        <f>IF($F1319="","",VLOOKUP($F1319,'Bảng tổng hợp'!$C$11:$Q$20000,2,0))</f>
        <v/>
      </c>
      <c r="H1319" s="144" t="str">
        <f>IF($F1319="","",VLOOKUP($F1319,'Bảng tổng hợp'!$C$11:$Q$20000,3,0))</f>
        <v/>
      </c>
      <c r="I1319" s="19"/>
      <c r="J1319" s="146">
        <f>IF(F1319="",0,VLOOKUP(F1319,'Bảng tổng hợp'!$P$11:$Q$397,2,0))</f>
        <v>0</v>
      </c>
      <c r="K1319" s="147">
        <f t="shared" si="2"/>
        <v>0</v>
      </c>
      <c r="L1319" s="148" t="str">
        <f>IF($F1319="","",VLOOKUP($F1319,'Bảng tổng hợp'!$C$11:$M$20000,10,0))</f>
        <v/>
      </c>
      <c r="M1319" s="149" t="str">
        <f>IF($F1319="","",VLOOKUP($F1319,'Bảng tổng hợp'!$C$11:$M$20000,11,0))</f>
        <v/>
      </c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F1319" s="15"/>
      <c r="AG1319" s="15"/>
    </row>
    <row r="1320" ht="15.75" customHeight="1">
      <c r="A1320" s="15"/>
      <c r="B1320" s="15"/>
      <c r="C1320" s="16"/>
      <c r="D1320" s="15"/>
      <c r="E1320" s="15"/>
      <c r="F1320" s="15"/>
      <c r="G1320" s="143" t="str">
        <f>IF($F1320="","",VLOOKUP($F1320,'Bảng tổng hợp'!$C$11:$Q$20000,2,0))</f>
        <v/>
      </c>
      <c r="H1320" s="144" t="str">
        <f>IF($F1320="","",VLOOKUP($F1320,'Bảng tổng hợp'!$C$11:$Q$20000,3,0))</f>
        <v/>
      </c>
      <c r="I1320" s="19"/>
      <c r="J1320" s="146">
        <f>IF(F1320="",0,VLOOKUP(F1320,'Bảng tổng hợp'!$P$11:$Q$397,2,0))</f>
        <v>0</v>
      </c>
      <c r="K1320" s="147">
        <f t="shared" si="2"/>
        <v>0</v>
      </c>
      <c r="L1320" s="148" t="str">
        <f>IF($F1320="","",VLOOKUP($F1320,'Bảng tổng hợp'!$C$11:$M$20000,10,0))</f>
        <v/>
      </c>
      <c r="M1320" s="149" t="str">
        <f>IF($F1320="","",VLOOKUP($F1320,'Bảng tổng hợp'!$C$11:$M$20000,11,0))</f>
        <v/>
      </c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  <c r="AB1320" s="15"/>
      <c r="AC1320" s="15"/>
      <c r="AD1320" s="15"/>
      <c r="AE1320" s="15"/>
      <c r="AF1320" s="15"/>
      <c r="AG1320" s="15"/>
    </row>
    <row r="1321" ht="15.75" customHeight="1">
      <c r="A1321" s="15"/>
      <c r="B1321" s="15"/>
      <c r="C1321" s="16"/>
      <c r="D1321" s="15"/>
      <c r="E1321" s="15"/>
      <c r="F1321" s="15"/>
      <c r="G1321" s="143" t="str">
        <f>IF($F1321="","",VLOOKUP($F1321,'Bảng tổng hợp'!$C$11:$Q$20000,2,0))</f>
        <v/>
      </c>
      <c r="H1321" s="144" t="str">
        <f>IF($F1321="","",VLOOKUP($F1321,'Bảng tổng hợp'!$C$11:$Q$20000,3,0))</f>
        <v/>
      </c>
      <c r="I1321" s="19"/>
      <c r="J1321" s="146">
        <f>IF(F1321="",0,VLOOKUP(F1321,'Bảng tổng hợp'!$P$11:$Q$397,2,0))</f>
        <v>0</v>
      </c>
      <c r="K1321" s="147">
        <f t="shared" si="2"/>
        <v>0</v>
      </c>
      <c r="L1321" s="148" t="str">
        <f>IF($F1321="","",VLOOKUP($F1321,'Bảng tổng hợp'!$C$11:$M$20000,10,0))</f>
        <v/>
      </c>
      <c r="M1321" s="149" t="str">
        <f>IF($F1321="","",VLOOKUP($F1321,'Bảng tổng hợp'!$C$11:$M$20000,11,0))</f>
        <v/>
      </c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F1321" s="15"/>
      <c r="AG1321" s="15"/>
    </row>
    <row r="1322" ht="15.75" customHeight="1">
      <c r="A1322" s="15"/>
      <c r="B1322" s="15"/>
      <c r="C1322" s="16"/>
      <c r="D1322" s="15"/>
      <c r="E1322" s="15"/>
      <c r="F1322" s="15"/>
      <c r="G1322" s="143" t="str">
        <f>IF($F1322="","",VLOOKUP($F1322,'Bảng tổng hợp'!$C$11:$Q$20000,2,0))</f>
        <v/>
      </c>
      <c r="H1322" s="144" t="str">
        <f>IF($F1322="","",VLOOKUP($F1322,'Bảng tổng hợp'!$C$11:$Q$20000,3,0))</f>
        <v/>
      </c>
      <c r="I1322" s="19"/>
      <c r="J1322" s="146">
        <f>IF(F1322="",0,VLOOKUP(F1322,'Bảng tổng hợp'!$P$11:$Q$397,2,0))</f>
        <v>0</v>
      </c>
      <c r="K1322" s="147">
        <f t="shared" si="2"/>
        <v>0</v>
      </c>
      <c r="L1322" s="148" t="str">
        <f>IF($F1322="","",VLOOKUP($F1322,'Bảng tổng hợp'!$C$11:$M$20000,10,0))</f>
        <v/>
      </c>
      <c r="M1322" s="149" t="str">
        <f>IF($F1322="","",VLOOKUP($F1322,'Bảng tổng hợp'!$C$11:$M$20000,11,0))</f>
        <v/>
      </c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/>
      <c r="AC1322" s="15"/>
      <c r="AD1322" s="15"/>
      <c r="AE1322" s="15"/>
      <c r="AF1322" s="15"/>
      <c r="AG1322" s="15"/>
    </row>
    <row r="1323" ht="15.75" customHeight="1">
      <c r="A1323" s="15"/>
      <c r="B1323" s="15"/>
      <c r="C1323" s="16"/>
      <c r="D1323" s="15"/>
      <c r="E1323" s="15"/>
      <c r="F1323" s="15"/>
      <c r="G1323" s="143" t="str">
        <f>IF($F1323="","",VLOOKUP($F1323,'Bảng tổng hợp'!$C$11:$Q$20000,2,0))</f>
        <v/>
      </c>
      <c r="H1323" s="144" t="str">
        <f>IF($F1323="","",VLOOKUP($F1323,'Bảng tổng hợp'!$C$11:$Q$20000,3,0))</f>
        <v/>
      </c>
      <c r="I1323" s="19"/>
      <c r="J1323" s="146">
        <f>IF(F1323="",0,VLOOKUP(F1323,'Bảng tổng hợp'!$P$11:$Q$397,2,0))</f>
        <v>0</v>
      </c>
      <c r="K1323" s="147">
        <f t="shared" si="2"/>
        <v>0</v>
      </c>
      <c r="L1323" s="148" t="str">
        <f>IF($F1323="","",VLOOKUP($F1323,'Bảng tổng hợp'!$C$11:$M$20000,10,0))</f>
        <v/>
      </c>
      <c r="M1323" s="149" t="str">
        <f>IF($F1323="","",VLOOKUP($F1323,'Bảng tổng hợp'!$C$11:$M$20000,11,0))</f>
        <v/>
      </c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  <c r="AE1323" s="15"/>
      <c r="AF1323" s="15"/>
      <c r="AG1323" s="15"/>
    </row>
    <row r="1324" ht="15.75" customHeight="1">
      <c r="A1324" s="15"/>
      <c r="B1324" s="15"/>
      <c r="C1324" s="16"/>
      <c r="D1324" s="15"/>
      <c r="E1324" s="15"/>
      <c r="F1324" s="15"/>
      <c r="G1324" s="143" t="str">
        <f>IF($F1324="","",VLOOKUP($F1324,'Bảng tổng hợp'!$C$11:$Q$20000,2,0))</f>
        <v/>
      </c>
      <c r="H1324" s="144" t="str">
        <f>IF($F1324="","",VLOOKUP($F1324,'Bảng tổng hợp'!$C$11:$Q$20000,3,0))</f>
        <v/>
      </c>
      <c r="I1324" s="19"/>
      <c r="J1324" s="146">
        <f>IF(F1324="",0,VLOOKUP(F1324,'Bảng tổng hợp'!$P$11:$Q$397,2,0))</f>
        <v>0</v>
      </c>
      <c r="K1324" s="147">
        <f t="shared" si="2"/>
        <v>0</v>
      </c>
      <c r="L1324" s="148" t="str">
        <f>IF($F1324="","",VLOOKUP($F1324,'Bảng tổng hợp'!$C$11:$M$20000,10,0))</f>
        <v/>
      </c>
      <c r="M1324" s="149" t="str">
        <f>IF($F1324="","",VLOOKUP($F1324,'Bảng tổng hợp'!$C$11:$M$20000,11,0))</f>
        <v/>
      </c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  <c r="AC1324" s="15"/>
      <c r="AD1324" s="15"/>
      <c r="AE1324" s="15"/>
      <c r="AF1324" s="15"/>
      <c r="AG1324" s="15"/>
    </row>
    <row r="1325" ht="15.75" customHeight="1">
      <c r="A1325" s="15"/>
      <c r="B1325" s="15"/>
      <c r="C1325" s="16"/>
      <c r="D1325" s="15"/>
      <c r="E1325" s="15"/>
      <c r="F1325" s="15"/>
      <c r="G1325" s="143" t="str">
        <f>IF($F1325="","",VLOOKUP($F1325,'Bảng tổng hợp'!$C$11:$Q$20000,2,0))</f>
        <v/>
      </c>
      <c r="H1325" s="144" t="str">
        <f>IF($F1325="","",VLOOKUP($F1325,'Bảng tổng hợp'!$C$11:$Q$20000,3,0))</f>
        <v/>
      </c>
      <c r="I1325" s="19"/>
      <c r="J1325" s="146">
        <f>IF(F1325="",0,VLOOKUP(F1325,'Bảng tổng hợp'!$P$11:$Q$397,2,0))</f>
        <v>0</v>
      </c>
      <c r="K1325" s="147">
        <f t="shared" si="2"/>
        <v>0</v>
      </c>
      <c r="L1325" s="148" t="str">
        <f>IF($F1325="","",VLOOKUP($F1325,'Bảng tổng hợp'!$C$11:$M$20000,10,0))</f>
        <v/>
      </c>
      <c r="M1325" s="149" t="str">
        <f>IF($F1325="","",VLOOKUP($F1325,'Bảng tổng hợp'!$C$11:$M$20000,11,0))</f>
        <v/>
      </c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F1325" s="15"/>
      <c r="AG1325" s="15"/>
    </row>
    <row r="1326" ht="15.75" customHeight="1">
      <c r="A1326" s="15"/>
      <c r="B1326" s="15"/>
      <c r="C1326" s="16"/>
      <c r="D1326" s="15"/>
      <c r="E1326" s="15"/>
      <c r="F1326" s="15"/>
      <c r="G1326" s="143" t="str">
        <f>IF($F1326="","",VLOOKUP($F1326,'Bảng tổng hợp'!$C$11:$Q$20000,2,0))</f>
        <v/>
      </c>
      <c r="H1326" s="144" t="str">
        <f>IF($F1326="","",VLOOKUP($F1326,'Bảng tổng hợp'!$C$11:$Q$20000,3,0))</f>
        <v/>
      </c>
      <c r="I1326" s="19"/>
      <c r="J1326" s="146">
        <f>IF(F1326="",0,VLOOKUP(F1326,'Bảng tổng hợp'!$P$11:$Q$397,2,0))</f>
        <v>0</v>
      </c>
      <c r="K1326" s="147">
        <f t="shared" si="2"/>
        <v>0</v>
      </c>
      <c r="L1326" s="148" t="str">
        <f>IF($F1326="","",VLOOKUP($F1326,'Bảng tổng hợp'!$C$11:$M$20000,10,0))</f>
        <v/>
      </c>
      <c r="M1326" s="149" t="str">
        <f>IF($F1326="","",VLOOKUP($F1326,'Bảng tổng hợp'!$C$11:$M$20000,11,0))</f>
        <v/>
      </c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  <c r="AC1326" s="15"/>
      <c r="AD1326" s="15"/>
      <c r="AE1326" s="15"/>
      <c r="AF1326" s="15"/>
      <c r="AG1326" s="15"/>
    </row>
    <row r="1327" ht="15.75" customHeight="1">
      <c r="A1327" s="15"/>
      <c r="B1327" s="15"/>
      <c r="C1327" s="16"/>
      <c r="D1327" s="15"/>
      <c r="E1327" s="15"/>
      <c r="F1327" s="15"/>
      <c r="G1327" s="143" t="str">
        <f>IF($F1327="","",VLOOKUP($F1327,'Bảng tổng hợp'!$C$11:$Q$20000,2,0))</f>
        <v/>
      </c>
      <c r="H1327" s="144" t="str">
        <f>IF($F1327="","",VLOOKUP($F1327,'Bảng tổng hợp'!$C$11:$Q$20000,3,0))</f>
        <v/>
      </c>
      <c r="I1327" s="19"/>
      <c r="J1327" s="146">
        <f>IF(F1327="",0,VLOOKUP(F1327,'Bảng tổng hợp'!$P$11:$Q$397,2,0))</f>
        <v>0</v>
      </c>
      <c r="K1327" s="147">
        <f t="shared" si="2"/>
        <v>0</v>
      </c>
      <c r="L1327" s="148" t="str">
        <f>IF($F1327="","",VLOOKUP($F1327,'Bảng tổng hợp'!$C$11:$M$20000,10,0))</f>
        <v/>
      </c>
      <c r="M1327" s="149" t="str">
        <f>IF($F1327="","",VLOOKUP($F1327,'Bảng tổng hợp'!$C$11:$M$20000,11,0))</f>
        <v/>
      </c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F1327" s="15"/>
      <c r="AG1327" s="15"/>
    </row>
    <row r="1328" ht="15.75" customHeight="1">
      <c r="A1328" s="15"/>
      <c r="B1328" s="15"/>
      <c r="C1328" s="16"/>
      <c r="D1328" s="15"/>
      <c r="E1328" s="15"/>
      <c r="F1328" s="15"/>
      <c r="G1328" s="143" t="str">
        <f>IF($F1328="","",VLOOKUP($F1328,'Bảng tổng hợp'!$C$11:$Q$20000,2,0))</f>
        <v/>
      </c>
      <c r="H1328" s="144" t="str">
        <f>IF($F1328="","",VLOOKUP($F1328,'Bảng tổng hợp'!$C$11:$Q$20000,3,0))</f>
        <v/>
      </c>
      <c r="I1328" s="19"/>
      <c r="J1328" s="146">
        <f>IF(F1328="",0,VLOOKUP(F1328,'Bảng tổng hợp'!$P$11:$Q$397,2,0))</f>
        <v>0</v>
      </c>
      <c r="K1328" s="147">
        <f t="shared" si="2"/>
        <v>0</v>
      </c>
      <c r="L1328" s="148" t="str">
        <f>IF($F1328="","",VLOOKUP($F1328,'Bảng tổng hợp'!$C$11:$M$20000,10,0))</f>
        <v/>
      </c>
      <c r="M1328" s="149" t="str">
        <f>IF($F1328="","",VLOOKUP($F1328,'Bảng tổng hợp'!$C$11:$M$20000,11,0))</f>
        <v/>
      </c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  <c r="AB1328" s="15"/>
      <c r="AC1328" s="15"/>
      <c r="AD1328" s="15"/>
      <c r="AE1328" s="15"/>
      <c r="AF1328" s="15"/>
      <c r="AG1328" s="15"/>
    </row>
    <row r="1329" ht="15.75" customHeight="1">
      <c r="A1329" s="15"/>
      <c r="B1329" s="15"/>
      <c r="C1329" s="16"/>
      <c r="D1329" s="15"/>
      <c r="E1329" s="15"/>
      <c r="F1329" s="15"/>
      <c r="G1329" s="143" t="str">
        <f>IF($F1329="","",VLOOKUP($F1329,'Bảng tổng hợp'!$C$11:$Q$20000,2,0))</f>
        <v/>
      </c>
      <c r="H1329" s="144" t="str">
        <f>IF($F1329="","",VLOOKUP($F1329,'Bảng tổng hợp'!$C$11:$Q$20000,3,0))</f>
        <v/>
      </c>
      <c r="I1329" s="19"/>
      <c r="J1329" s="146">
        <f>IF(F1329="",0,VLOOKUP(F1329,'Bảng tổng hợp'!$P$11:$Q$397,2,0))</f>
        <v>0</v>
      </c>
      <c r="K1329" s="147">
        <f t="shared" si="2"/>
        <v>0</v>
      </c>
      <c r="L1329" s="148" t="str">
        <f>IF($F1329="","",VLOOKUP($F1329,'Bảng tổng hợp'!$C$11:$M$20000,10,0))</f>
        <v/>
      </c>
      <c r="M1329" s="149" t="str">
        <f>IF($F1329="","",VLOOKUP($F1329,'Bảng tổng hợp'!$C$11:$M$20000,11,0))</f>
        <v/>
      </c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F1329" s="15"/>
      <c r="AG1329" s="15"/>
    </row>
    <row r="1330" ht="15.75" customHeight="1">
      <c r="A1330" s="15"/>
      <c r="B1330" s="15"/>
      <c r="C1330" s="16"/>
      <c r="D1330" s="15"/>
      <c r="E1330" s="15"/>
      <c r="F1330" s="15"/>
      <c r="G1330" s="143" t="str">
        <f>IF($F1330="","",VLOOKUP($F1330,'Bảng tổng hợp'!$C$11:$Q$20000,2,0))</f>
        <v/>
      </c>
      <c r="H1330" s="144" t="str">
        <f>IF($F1330="","",VLOOKUP($F1330,'Bảng tổng hợp'!$C$11:$Q$20000,3,0))</f>
        <v/>
      </c>
      <c r="I1330" s="19"/>
      <c r="J1330" s="146">
        <f>IF(F1330="",0,VLOOKUP(F1330,'Bảng tổng hợp'!$P$11:$Q$397,2,0))</f>
        <v>0</v>
      </c>
      <c r="K1330" s="147">
        <f t="shared" si="2"/>
        <v>0</v>
      </c>
      <c r="L1330" s="148" t="str">
        <f>IF($F1330="","",VLOOKUP($F1330,'Bảng tổng hợp'!$C$11:$M$20000,10,0))</f>
        <v/>
      </c>
      <c r="M1330" s="149" t="str">
        <f>IF($F1330="","",VLOOKUP($F1330,'Bảng tổng hợp'!$C$11:$M$20000,11,0))</f>
        <v/>
      </c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  <c r="AB1330" s="15"/>
      <c r="AC1330" s="15"/>
      <c r="AD1330" s="15"/>
      <c r="AE1330" s="15"/>
      <c r="AF1330" s="15"/>
      <c r="AG1330" s="15"/>
    </row>
    <row r="1331" ht="15.75" customHeight="1">
      <c r="A1331" s="15"/>
      <c r="B1331" s="15"/>
      <c r="C1331" s="16"/>
      <c r="D1331" s="15"/>
      <c r="E1331" s="15"/>
      <c r="F1331" s="15"/>
      <c r="G1331" s="143" t="str">
        <f>IF($F1331="","",VLOOKUP($F1331,'Bảng tổng hợp'!$C$11:$Q$20000,2,0))</f>
        <v/>
      </c>
      <c r="H1331" s="144" t="str">
        <f>IF($F1331="","",VLOOKUP($F1331,'Bảng tổng hợp'!$C$11:$Q$20000,3,0))</f>
        <v/>
      </c>
      <c r="I1331" s="19"/>
      <c r="J1331" s="146">
        <f>IF(F1331="",0,VLOOKUP(F1331,'Bảng tổng hợp'!$P$11:$Q$397,2,0))</f>
        <v>0</v>
      </c>
      <c r="K1331" s="147">
        <f t="shared" si="2"/>
        <v>0</v>
      </c>
      <c r="L1331" s="148" t="str">
        <f>IF($F1331="","",VLOOKUP($F1331,'Bảng tổng hợp'!$C$11:$M$20000,10,0))</f>
        <v/>
      </c>
      <c r="M1331" s="149" t="str">
        <f>IF($F1331="","",VLOOKUP($F1331,'Bảng tổng hợp'!$C$11:$M$20000,11,0))</f>
        <v/>
      </c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  <c r="AE1331" s="15"/>
      <c r="AF1331" s="15"/>
      <c r="AG1331" s="15"/>
    </row>
    <row r="1332" ht="15.75" customHeight="1">
      <c r="A1332" s="15"/>
      <c r="B1332" s="15"/>
      <c r="C1332" s="16"/>
      <c r="D1332" s="15"/>
      <c r="E1332" s="15"/>
      <c r="F1332" s="15"/>
      <c r="G1332" s="143" t="str">
        <f>IF($F1332="","",VLOOKUP($F1332,'Bảng tổng hợp'!$C$11:$Q$20000,2,0))</f>
        <v/>
      </c>
      <c r="H1332" s="144" t="str">
        <f>IF($F1332="","",VLOOKUP($F1332,'Bảng tổng hợp'!$C$11:$Q$20000,3,0))</f>
        <v/>
      </c>
      <c r="I1332" s="19"/>
      <c r="J1332" s="146">
        <f>IF(F1332="",0,VLOOKUP(F1332,'Bảng tổng hợp'!$P$11:$Q$397,2,0))</f>
        <v>0</v>
      </c>
      <c r="K1332" s="147">
        <f t="shared" si="2"/>
        <v>0</v>
      </c>
      <c r="L1332" s="148" t="str">
        <f>IF($F1332="","",VLOOKUP($F1332,'Bảng tổng hợp'!$C$11:$M$20000,10,0))</f>
        <v/>
      </c>
      <c r="M1332" s="149" t="str">
        <f>IF($F1332="","",VLOOKUP($F1332,'Bảng tổng hợp'!$C$11:$M$20000,11,0))</f>
        <v/>
      </c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  <c r="AE1332" s="15"/>
      <c r="AF1332" s="15"/>
      <c r="AG1332" s="15"/>
    </row>
    <row r="1333" ht="15.75" customHeight="1">
      <c r="A1333" s="15"/>
      <c r="B1333" s="15"/>
      <c r="C1333" s="16"/>
      <c r="D1333" s="15"/>
      <c r="E1333" s="15"/>
      <c r="F1333" s="15"/>
      <c r="G1333" s="143" t="str">
        <f>IF($F1333="","",VLOOKUP($F1333,'Bảng tổng hợp'!$C$11:$Q$20000,2,0))</f>
        <v/>
      </c>
      <c r="H1333" s="144" t="str">
        <f>IF($F1333="","",VLOOKUP($F1333,'Bảng tổng hợp'!$C$11:$Q$20000,3,0))</f>
        <v/>
      </c>
      <c r="I1333" s="19"/>
      <c r="J1333" s="146">
        <f>IF(F1333="",0,VLOOKUP(F1333,'Bảng tổng hợp'!$P$11:$Q$397,2,0))</f>
        <v>0</v>
      </c>
      <c r="K1333" s="147">
        <f t="shared" si="2"/>
        <v>0</v>
      </c>
      <c r="L1333" s="148" t="str">
        <f>IF($F1333="","",VLOOKUP($F1333,'Bảng tổng hợp'!$C$11:$M$20000,10,0))</f>
        <v/>
      </c>
      <c r="M1333" s="149" t="str">
        <f>IF($F1333="","",VLOOKUP($F1333,'Bảng tổng hợp'!$C$11:$M$20000,11,0))</f>
        <v/>
      </c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  <c r="AB1333" s="15"/>
      <c r="AC1333" s="15"/>
      <c r="AD1333" s="15"/>
      <c r="AE1333" s="15"/>
      <c r="AF1333" s="15"/>
      <c r="AG1333" s="15"/>
    </row>
    <row r="1334" ht="15.75" customHeight="1">
      <c r="A1334" s="15"/>
      <c r="B1334" s="15"/>
      <c r="C1334" s="16"/>
      <c r="D1334" s="15"/>
      <c r="E1334" s="15"/>
      <c r="F1334" s="15"/>
      <c r="G1334" s="143" t="str">
        <f>IF($F1334="","",VLOOKUP($F1334,'Bảng tổng hợp'!$C$11:$Q$20000,2,0))</f>
        <v/>
      </c>
      <c r="H1334" s="144" t="str">
        <f>IF($F1334="","",VLOOKUP($F1334,'Bảng tổng hợp'!$C$11:$Q$20000,3,0))</f>
        <v/>
      </c>
      <c r="I1334" s="19"/>
      <c r="J1334" s="146">
        <f>IF(F1334="",0,VLOOKUP(F1334,'Bảng tổng hợp'!$P$11:$Q$397,2,0))</f>
        <v>0</v>
      </c>
      <c r="K1334" s="147">
        <f t="shared" si="2"/>
        <v>0</v>
      </c>
      <c r="L1334" s="148" t="str">
        <f>IF($F1334="","",VLOOKUP($F1334,'Bảng tổng hợp'!$C$11:$M$20000,10,0))</f>
        <v/>
      </c>
      <c r="M1334" s="149" t="str">
        <f>IF($F1334="","",VLOOKUP($F1334,'Bảng tổng hợp'!$C$11:$M$20000,11,0))</f>
        <v/>
      </c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F1334" s="15"/>
      <c r="AG1334" s="15"/>
    </row>
    <row r="1335" ht="15.75" customHeight="1">
      <c r="A1335" s="15"/>
      <c r="B1335" s="15"/>
      <c r="C1335" s="16"/>
      <c r="D1335" s="15"/>
      <c r="E1335" s="15"/>
      <c r="F1335" s="15"/>
      <c r="G1335" s="143" t="str">
        <f>IF($F1335="","",VLOOKUP($F1335,'Bảng tổng hợp'!$C$11:$Q$20000,2,0))</f>
        <v/>
      </c>
      <c r="H1335" s="144" t="str">
        <f>IF($F1335="","",VLOOKUP($F1335,'Bảng tổng hợp'!$C$11:$Q$20000,3,0))</f>
        <v/>
      </c>
      <c r="I1335" s="19"/>
      <c r="J1335" s="146">
        <f>IF(F1335="",0,VLOOKUP(F1335,'Bảng tổng hợp'!$P$11:$Q$397,2,0))</f>
        <v>0</v>
      </c>
      <c r="K1335" s="147">
        <f t="shared" si="2"/>
        <v>0</v>
      </c>
      <c r="L1335" s="148" t="str">
        <f>IF($F1335="","",VLOOKUP($F1335,'Bảng tổng hợp'!$C$11:$M$20000,10,0))</f>
        <v/>
      </c>
      <c r="M1335" s="149" t="str">
        <f>IF($F1335="","",VLOOKUP($F1335,'Bảng tổng hợp'!$C$11:$M$20000,11,0))</f>
        <v/>
      </c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F1335" s="15"/>
      <c r="AG1335" s="15"/>
    </row>
    <row r="1336" ht="15.75" customHeight="1">
      <c r="A1336" s="15"/>
      <c r="B1336" s="15"/>
      <c r="C1336" s="16"/>
      <c r="D1336" s="15"/>
      <c r="E1336" s="15"/>
      <c r="F1336" s="15"/>
      <c r="G1336" s="143" t="str">
        <f>IF($F1336="","",VLOOKUP($F1336,'Bảng tổng hợp'!$C$11:$Q$20000,2,0))</f>
        <v/>
      </c>
      <c r="H1336" s="144" t="str">
        <f>IF($F1336="","",VLOOKUP($F1336,'Bảng tổng hợp'!$C$11:$Q$20000,3,0))</f>
        <v/>
      </c>
      <c r="I1336" s="19"/>
      <c r="J1336" s="146">
        <f>IF(F1336="",0,VLOOKUP(F1336,'Bảng tổng hợp'!$P$11:$Q$397,2,0))</f>
        <v>0</v>
      </c>
      <c r="K1336" s="147">
        <f t="shared" si="2"/>
        <v>0</v>
      </c>
      <c r="L1336" s="148" t="str">
        <f>IF($F1336="","",VLOOKUP($F1336,'Bảng tổng hợp'!$C$11:$M$20000,10,0))</f>
        <v/>
      </c>
      <c r="M1336" s="149" t="str">
        <f>IF($F1336="","",VLOOKUP($F1336,'Bảng tổng hợp'!$C$11:$M$20000,11,0))</f>
        <v/>
      </c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F1336" s="15"/>
      <c r="AG1336" s="15"/>
    </row>
    <row r="1337" ht="15.75" customHeight="1">
      <c r="A1337" s="15"/>
      <c r="B1337" s="15"/>
      <c r="C1337" s="16"/>
      <c r="D1337" s="15"/>
      <c r="E1337" s="15"/>
      <c r="F1337" s="15"/>
      <c r="G1337" s="143" t="str">
        <f>IF($F1337="","",VLOOKUP($F1337,'Bảng tổng hợp'!$C$11:$Q$20000,2,0))</f>
        <v/>
      </c>
      <c r="H1337" s="144" t="str">
        <f>IF($F1337="","",VLOOKUP($F1337,'Bảng tổng hợp'!$C$11:$Q$20000,3,0))</f>
        <v/>
      </c>
      <c r="I1337" s="19"/>
      <c r="J1337" s="146">
        <f>IF(F1337="",0,VLOOKUP(F1337,'Bảng tổng hợp'!$P$11:$Q$397,2,0))</f>
        <v>0</v>
      </c>
      <c r="K1337" s="147">
        <f t="shared" si="2"/>
        <v>0</v>
      </c>
      <c r="L1337" s="148" t="str">
        <f>IF($F1337="","",VLOOKUP($F1337,'Bảng tổng hợp'!$C$11:$M$20000,10,0))</f>
        <v/>
      </c>
      <c r="M1337" s="149" t="str">
        <f>IF($F1337="","",VLOOKUP($F1337,'Bảng tổng hợp'!$C$11:$M$20000,11,0))</f>
        <v/>
      </c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  <c r="AB1337" s="15"/>
      <c r="AC1337" s="15"/>
      <c r="AD1337" s="15"/>
      <c r="AE1337" s="15"/>
      <c r="AF1337" s="15"/>
      <c r="AG1337" s="15"/>
    </row>
    <row r="1338" ht="15.75" customHeight="1">
      <c r="A1338" s="15"/>
      <c r="B1338" s="15"/>
      <c r="C1338" s="16"/>
      <c r="D1338" s="15"/>
      <c r="E1338" s="15"/>
      <c r="F1338" s="15"/>
      <c r="G1338" s="143" t="str">
        <f>IF($F1338="","",VLOOKUP($F1338,'Bảng tổng hợp'!$C$11:$Q$20000,2,0))</f>
        <v/>
      </c>
      <c r="H1338" s="144" t="str">
        <f>IF($F1338="","",VLOOKUP($F1338,'Bảng tổng hợp'!$C$11:$Q$20000,3,0))</f>
        <v/>
      </c>
      <c r="I1338" s="19"/>
      <c r="J1338" s="146">
        <f>IF(F1338="",0,VLOOKUP(F1338,'Bảng tổng hợp'!$P$11:$Q$397,2,0))</f>
        <v>0</v>
      </c>
      <c r="K1338" s="147">
        <f t="shared" si="2"/>
        <v>0</v>
      </c>
      <c r="L1338" s="148" t="str">
        <f>IF($F1338="","",VLOOKUP($F1338,'Bảng tổng hợp'!$C$11:$M$20000,10,0))</f>
        <v/>
      </c>
      <c r="M1338" s="149" t="str">
        <f>IF($F1338="","",VLOOKUP($F1338,'Bảng tổng hợp'!$C$11:$M$20000,11,0))</f>
        <v/>
      </c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  <c r="AB1338" s="15"/>
      <c r="AC1338" s="15"/>
      <c r="AD1338" s="15"/>
      <c r="AE1338" s="15"/>
      <c r="AF1338" s="15"/>
      <c r="AG1338" s="15"/>
    </row>
    <row r="1339" ht="15.75" customHeight="1">
      <c r="A1339" s="15"/>
      <c r="B1339" s="15"/>
      <c r="C1339" s="16"/>
      <c r="D1339" s="15"/>
      <c r="E1339" s="15"/>
      <c r="F1339" s="15"/>
      <c r="G1339" s="143" t="str">
        <f>IF($F1339="","",VLOOKUP($F1339,'Bảng tổng hợp'!$C$11:$Q$20000,2,0))</f>
        <v/>
      </c>
      <c r="H1339" s="144" t="str">
        <f>IF($F1339="","",VLOOKUP($F1339,'Bảng tổng hợp'!$C$11:$Q$20000,3,0))</f>
        <v/>
      </c>
      <c r="I1339" s="19"/>
      <c r="J1339" s="146">
        <f>IF(F1339="",0,VLOOKUP(F1339,'Bảng tổng hợp'!$P$11:$Q$397,2,0))</f>
        <v>0</v>
      </c>
      <c r="K1339" s="147">
        <f t="shared" si="2"/>
        <v>0</v>
      </c>
      <c r="L1339" s="148" t="str">
        <f>IF($F1339="","",VLOOKUP($F1339,'Bảng tổng hợp'!$C$11:$M$20000,10,0))</f>
        <v/>
      </c>
      <c r="M1339" s="149" t="str">
        <f>IF($F1339="","",VLOOKUP($F1339,'Bảng tổng hợp'!$C$11:$M$20000,11,0))</f>
        <v/>
      </c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  <c r="AB1339" s="15"/>
      <c r="AC1339" s="15"/>
      <c r="AD1339" s="15"/>
      <c r="AE1339" s="15"/>
      <c r="AF1339" s="15"/>
      <c r="AG1339" s="15"/>
    </row>
    <row r="1340" ht="15.75" customHeight="1">
      <c r="A1340" s="15"/>
      <c r="B1340" s="15"/>
      <c r="C1340" s="16"/>
      <c r="D1340" s="15"/>
      <c r="E1340" s="15"/>
      <c r="F1340" s="15"/>
      <c r="G1340" s="143" t="str">
        <f>IF($F1340="","",VLOOKUP($F1340,'Bảng tổng hợp'!$C$11:$Q$20000,2,0))</f>
        <v/>
      </c>
      <c r="H1340" s="144" t="str">
        <f>IF($F1340="","",VLOOKUP($F1340,'Bảng tổng hợp'!$C$11:$Q$20000,3,0))</f>
        <v/>
      </c>
      <c r="I1340" s="19"/>
      <c r="J1340" s="146">
        <f>IF(F1340="",0,VLOOKUP(F1340,'Bảng tổng hợp'!$P$11:$Q$397,2,0))</f>
        <v>0</v>
      </c>
      <c r="K1340" s="147">
        <f t="shared" si="2"/>
        <v>0</v>
      </c>
      <c r="L1340" s="148" t="str">
        <f>IF($F1340="","",VLOOKUP($F1340,'Bảng tổng hợp'!$C$11:$M$20000,10,0))</f>
        <v/>
      </c>
      <c r="M1340" s="149" t="str">
        <f>IF($F1340="","",VLOOKUP($F1340,'Bảng tổng hợp'!$C$11:$M$20000,11,0))</f>
        <v/>
      </c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F1340" s="15"/>
      <c r="AG1340" s="15"/>
    </row>
    <row r="1341" ht="15.75" customHeight="1">
      <c r="A1341" s="15"/>
      <c r="B1341" s="15"/>
      <c r="C1341" s="16"/>
      <c r="D1341" s="15"/>
      <c r="E1341" s="15"/>
      <c r="F1341" s="15"/>
      <c r="G1341" s="143" t="str">
        <f>IF($F1341="","",VLOOKUP($F1341,'Bảng tổng hợp'!$C$11:$Q$20000,2,0))</f>
        <v/>
      </c>
      <c r="H1341" s="144" t="str">
        <f>IF($F1341="","",VLOOKUP($F1341,'Bảng tổng hợp'!$C$11:$Q$20000,3,0))</f>
        <v/>
      </c>
      <c r="I1341" s="19"/>
      <c r="J1341" s="146">
        <f>IF(F1341="",0,VLOOKUP(F1341,'Bảng tổng hợp'!$P$11:$Q$397,2,0))</f>
        <v>0</v>
      </c>
      <c r="K1341" s="147">
        <f t="shared" si="2"/>
        <v>0</v>
      </c>
      <c r="L1341" s="148" t="str">
        <f>IF($F1341="","",VLOOKUP($F1341,'Bảng tổng hợp'!$C$11:$M$20000,10,0))</f>
        <v/>
      </c>
      <c r="M1341" s="149" t="str">
        <f>IF($F1341="","",VLOOKUP($F1341,'Bảng tổng hợp'!$C$11:$M$20000,11,0))</f>
        <v/>
      </c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F1341" s="15"/>
      <c r="AG1341" s="15"/>
    </row>
    <row r="1342" ht="15.75" customHeight="1">
      <c r="A1342" s="15"/>
      <c r="B1342" s="15"/>
      <c r="C1342" s="16"/>
      <c r="D1342" s="15"/>
      <c r="E1342" s="15"/>
      <c r="F1342" s="15"/>
      <c r="G1342" s="143" t="str">
        <f>IF($F1342="","",VLOOKUP($F1342,'Bảng tổng hợp'!$C$11:$Q$20000,2,0))</f>
        <v/>
      </c>
      <c r="H1342" s="144" t="str">
        <f>IF($F1342="","",VLOOKUP($F1342,'Bảng tổng hợp'!$C$11:$Q$20000,3,0))</f>
        <v/>
      </c>
      <c r="I1342" s="19"/>
      <c r="J1342" s="146">
        <f>IF(F1342="",0,VLOOKUP(F1342,'Bảng tổng hợp'!$P$11:$Q$397,2,0))</f>
        <v>0</v>
      </c>
      <c r="K1342" s="147">
        <f t="shared" si="2"/>
        <v>0</v>
      </c>
      <c r="L1342" s="148" t="str">
        <f>IF($F1342="","",VLOOKUP($F1342,'Bảng tổng hợp'!$C$11:$M$20000,10,0))</f>
        <v/>
      </c>
      <c r="M1342" s="149" t="str">
        <f>IF($F1342="","",VLOOKUP($F1342,'Bảng tổng hợp'!$C$11:$M$20000,11,0))</f>
        <v/>
      </c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F1342" s="15"/>
      <c r="AG1342" s="15"/>
    </row>
    <row r="1343" ht="15.75" customHeight="1">
      <c r="A1343" s="15"/>
      <c r="B1343" s="15"/>
      <c r="C1343" s="16"/>
      <c r="D1343" s="15"/>
      <c r="E1343" s="15"/>
      <c r="F1343" s="15"/>
      <c r="G1343" s="143" t="str">
        <f>IF($F1343="","",VLOOKUP($F1343,'Bảng tổng hợp'!$C$11:$Q$20000,2,0))</f>
        <v/>
      </c>
      <c r="H1343" s="144" t="str">
        <f>IF($F1343="","",VLOOKUP($F1343,'Bảng tổng hợp'!$C$11:$Q$20000,3,0))</f>
        <v/>
      </c>
      <c r="I1343" s="19"/>
      <c r="J1343" s="146">
        <f>IF(F1343="",0,VLOOKUP(F1343,'Bảng tổng hợp'!$P$11:$Q$397,2,0))</f>
        <v>0</v>
      </c>
      <c r="K1343" s="147">
        <f t="shared" si="2"/>
        <v>0</v>
      </c>
      <c r="L1343" s="148" t="str">
        <f>IF($F1343="","",VLOOKUP($F1343,'Bảng tổng hợp'!$C$11:$M$20000,10,0))</f>
        <v/>
      </c>
      <c r="M1343" s="149" t="str">
        <f>IF($F1343="","",VLOOKUP($F1343,'Bảng tổng hợp'!$C$11:$M$20000,11,0))</f>
        <v/>
      </c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/>
      <c r="AC1343" s="15"/>
      <c r="AD1343" s="15"/>
      <c r="AE1343" s="15"/>
      <c r="AF1343" s="15"/>
      <c r="AG1343" s="15"/>
    </row>
    <row r="1344" ht="15.75" customHeight="1">
      <c r="A1344" s="15"/>
      <c r="B1344" s="15"/>
      <c r="C1344" s="16"/>
      <c r="D1344" s="15"/>
      <c r="E1344" s="15"/>
      <c r="F1344" s="15"/>
      <c r="G1344" s="143" t="str">
        <f>IF($F1344="","",VLOOKUP($F1344,'Bảng tổng hợp'!$C$11:$Q$20000,2,0))</f>
        <v/>
      </c>
      <c r="H1344" s="144" t="str">
        <f>IF($F1344="","",VLOOKUP($F1344,'Bảng tổng hợp'!$C$11:$Q$20000,3,0))</f>
        <v/>
      </c>
      <c r="I1344" s="19"/>
      <c r="J1344" s="146">
        <f>IF(F1344="",0,VLOOKUP(F1344,'Bảng tổng hợp'!$P$11:$Q$397,2,0))</f>
        <v>0</v>
      </c>
      <c r="K1344" s="147">
        <f t="shared" si="2"/>
        <v>0</v>
      </c>
      <c r="L1344" s="148" t="str">
        <f>IF($F1344="","",VLOOKUP($F1344,'Bảng tổng hợp'!$C$11:$M$20000,10,0))</f>
        <v/>
      </c>
      <c r="M1344" s="149" t="str">
        <f>IF($F1344="","",VLOOKUP($F1344,'Bảng tổng hợp'!$C$11:$M$20000,11,0))</f>
        <v/>
      </c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F1344" s="15"/>
      <c r="AG1344" s="15"/>
    </row>
    <row r="1345" ht="15.75" customHeight="1">
      <c r="A1345" s="15"/>
      <c r="B1345" s="15"/>
      <c r="C1345" s="16"/>
      <c r="D1345" s="15"/>
      <c r="E1345" s="15"/>
      <c r="F1345" s="15"/>
      <c r="G1345" s="143" t="str">
        <f>IF($F1345="","",VLOOKUP($F1345,'Bảng tổng hợp'!$C$11:$Q$20000,2,0))</f>
        <v/>
      </c>
      <c r="H1345" s="144" t="str">
        <f>IF($F1345="","",VLOOKUP($F1345,'Bảng tổng hợp'!$C$11:$Q$20000,3,0))</f>
        <v/>
      </c>
      <c r="I1345" s="19"/>
      <c r="J1345" s="146">
        <f>IF(F1345="",0,VLOOKUP(F1345,'Bảng tổng hợp'!$P$11:$Q$397,2,0))</f>
        <v>0</v>
      </c>
      <c r="K1345" s="147">
        <f t="shared" si="2"/>
        <v>0</v>
      </c>
      <c r="L1345" s="148" t="str">
        <f>IF($F1345="","",VLOOKUP($F1345,'Bảng tổng hợp'!$C$11:$M$20000,10,0))</f>
        <v/>
      </c>
      <c r="M1345" s="149" t="str">
        <f>IF($F1345="","",VLOOKUP($F1345,'Bảng tổng hợp'!$C$11:$M$20000,11,0))</f>
        <v/>
      </c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  <c r="AB1345" s="15"/>
      <c r="AC1345" s="15"/>
      <c r="AD1345" s="15"/>
      <c r="AE1345" s="15"/>
      <c r="AF1345" s="15"/>
      <c r="AG1345" s="15"/>
    </row>
    <row r="1346" ht="15.75" customHeight="1">
      <c r="A1346" s="15"/>
      <c r="B1346" s="15"/>
      <c r="C1346" s="16"/>
      <c r="D1346" s="15"/>
      <c r="E1346" s="15"/>
      <c r="F1346" s="15"/>
      <c r="G1346" s="143" t="str">
        <f>IF($F1346="","",VLOOKUP($F1346,'Bảng tổng hợp'!$C$11:$Q$20000,2,0))</f>
        <v/>
      </c>
      <c r="H1346" s="144" t="str">
        <f>IF($F1346="","",VLOOKUP($F1346,'Bảng tổng hợp'!$C$11:$Q$20000,3,0))</f>
        <v/>
      </c>
      <c r="I1346" s="19"/>
      <c r="J1346" s="146">
        <f>IF(F1346="",0,VLOOKUP(F1346,'Bảng tổng hợp'!$P$11:$Q$397,2,0))</f>
        <v>0</v>
      </c>
      <c r="K1346" s="147">
        <f t="shared" si="2"/>
        <v>0</v>
      </c>
      <c r="L1346" s="148" t="str">
        <f>IF($F1346="","",VLOOKUP($F1346,'Bảng tổng hợp'!$C$11:$M$20000,10,0))</f>
        <v/>
      </c>
      <c r="M1346" s="149" t="str">
        <f>IF($F1346="","",VLOOKUP($F1346,'Bảng tổng hợp'!$C$11:$M$20000,11,0))</f>
        <v/>
      </c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  <c r="AB1346" s="15"/>
      <c r="AC1346" s="15"/>
      <c r="AD1346" s="15"/>
      <c r="AE1346" s="15"/>
      <c r="AF1346" s="15"/>
      <c r="AG1346" s="15"/>
    </row>
    <row r="1347" ht="15.75" customHeight="1">
      <c r="A1347" s="15"/>
      <c r="B1347" s="15"/>
      <c r="C1347" s="16"/>
      <c r="D1347" s="15"/>
      <c r="E1347" s="15"/>
      <c r="F1347" s="15"/>
      <c r="G1347" s="143" t="str">
        <f>IF($F1347="","",VLOOKUP($F1347,'Bảng tổng hợp'!$C$11:$Q$20000,2,0))</f>
        <v/>
      </c>
      <c r="H1347" s="144" t="str">
        <f>IF($F1347="","",VLOOKUP($F1347,'Bảng tổng hợp'!$C$11:$Q$20000,3,0))</f>
        <v/>
      </c>
      <c r="I1347" s="19"/>
      <c r="J1347" s="146">
        <f>IF(F1347="",0,VLOOKUP(F1347,'Bảng tổng hợp'!$P$11:$Q$397,2,0))</f>
        <v>0</v>
      </c>
      <c r="K1347" s="147">
        <f t="shared" si="2"/>
        <v>0</v>
      </c>
      <c r="L1347" s="148" t="str">
        <f>IF($F1347="","",VLOOKUP($F1347,'Bảng tổng hợp'!$C$11:$M$20000,10,0))</f>
        <v/>
      </c>
      <c r="M1347" s="149" t="str">
        <f>IF($F1347="","",VLOOKUP($F1347,'Bảng tổng hợp'!$C$11:$M$20000,11,0))</f>
        <v/>
      </c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F1347" s="15"/>
      <c r="AG1347" s="15"/>
    </row>
    <row r="1348" ht="15.75" customHeight="1">
      <c r="A1348" s="15"/>
      <c r="B1348" s="15"/>
      <c r="C1348" s="16"/>
      <c r="D1348" s="15"/>
      <c r="E1348" s="15"/>
      <c r="F1348" s="15"/>
      <c r="G1348" s="143" t="str">
        <f>IF($F1348="","",VLOOKUP($F1348,'Bảng tổng hợp'!$C$11:$Q$20000,2,0))</f>
        <v/>
      </c>
      <c r="H1348" s="144" t="str">
        <f>IF($F1348="","",VLOOKUP($F1348,'Bảng tổng hợp'!$C$11:$Q$20000,3,0))</f>
        <v/>
      </c>
      <c r="I1348" s="19"/>
      <c r="J1348" s="146">
        <f>IF(F1348="",0,VLOOKUP(F1348,'Bảng tổng hợp'!$P$11:$Q$397,2,0))</f>
        <v>0</v>
      </c>
      <c r="K1348" s="147">
        <f t="shared" si="2"/>
        <v>0</v>
      </c>
      <c r="L1348" s="148" t="str">
        <f>IF($F1348="","",VLOOKUP($F1348,'Bảng tổng hợp'!$C$11:$M$20000,10,0))</f>
        <v/>
      </c>
      <c r="M1348" s="149" t="str">
        <f>IF($F1348="","",VLOOKUP($F1348,'Bảng tổng hợp'!$C$11:$M$20000,11,0))</f>
        <v/>
      </c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  <c r="AB1348" s="15"/>
      <c r="AC1348" s="15"/>
      <c r="AD1348" s="15"/>
      <c r="AE1348" s="15"/>
      <c r="AF1348" s="15"/>
      <c r="AG1348" s="15"/>
    </row>
    <row r="1349" ht="15.75" customHeight="1">
      <c r="A1349" s="15"/>
      <c r="B1349" s="15"/>
      <c r="C1349" s="16"/>
      <c r="D1349" s="15"/>
      <c r="E1349" s="15"/>
      <c r="F1349" s="15"/>
      <c r="G1349" s="143" t="str">
        <f>IF($F1349="","",VLOOKUP($F1349,'Bảng tổng hợp'!$C$11:$Q$20000,2,0))</f>
        <v/>
      </c>
      <c r="H1349" s="144" t="str">
        <f>IF($F1349="","",VLOOKUP($F1349,'Bảng tổng hợp'!$C$11:$Q$20000,3,0))</f>
        <v/>
      </c>
      <c r="I1349" s="19"/>
      <c r="J1349" s="146">
        <f>IF(F1349="",0,VLOOKUP(F1349,'Bảng tổng hợp'!$P$11:$Q$397,2,0))</f>
        <v>0</v>
      </c>
      <c r="K1349" s="147">
        <f t="shared" si="2"/>
        <v>0</v>
      </c>
      <c r="L1349" s="148" t="str">
        <f>IF($F1349="","",VLOOKUP($F1349,'Bảng tổng hợp'!$C$11:$M$20000,10,0))</f>
        <v/>
      </c>
      <c r="M1349" s="149" t="str">
        <f>IF($F1349="","",VLOOKUP($F1349,'Bảng tổng hợp'!$C$11:$M$20000,11,0))</f>
        <v/>
      </c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  <c r="AE1349" s="15"/>
      <c r="AF1349" s="15"/>
      <c r="AG1349" s="15"/>
    </row>
    <row r="1350" ht="15.75" customHeight="1">
      <c r="A1350" s="15"/>
      <c r="B1350" s="15"/>
      <c r="C1350" s="16"/>
      <c r="D1350" s="15"/>
      <c r="E1350" s="15"/>
      <c r="F1350" s="15"/>
      <c r="G1350" s="143" t="str">
        <f>IF($F1350="","",VLOOKUP($F1350,'Bảng tổng hợp'!$C$11:$Q$20000,2,0))</f>
        <v/>
      </c>
      <c r="H1350" s="144" t="str">
        <f>IF($F1350="","",VLOOKUP($F1350,'Bảng tổng hợp'!$C$11:$Q$20000,3,0))</f>
        <v/>
      </c>
      <c r="I1350" s="19"/>
      <c r="J1350" s="146">
        <f>IF(F1350="",0,VLOOKUP(F1350,'Bảng tổng hợp'!$P$11:$Q$397,2,0))</f>
        <v>0</v>
      </c>
      <c r="K1350" s="147">
        <f t="shared" si="2"/>
        <v>0</v>
      </c>
      <c r="L1350" s="148" t="str">
        <f>IF($F1350="","",VLOOKUP($F1350,'Bảng tổng hợp'!$C$11:$M$20000,10,0))</f>
        <v/>
      </c>
      <c r="M1350" s="149" t="str">
        <f>IF($F1350="","",VLOOKUP($F1350,'Bảng tổng hợp'!$C$11:$M$20000,11,0))</f>
        <v/>
      </c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F1350" s="15"/>
      <c r="AG1350" s="15"/>
    </row>
    <row r="1351" ht="15.75" customHeight="1">
      <c r="A1351" s="15"/>
      <c r="B1351" s="15"/>
      <c r="C1351" s="16"/>
      <c r="D1351" s="15"/>
      <c r="E1351" s="15"/>
      <c r="F1351" s="15"/>
      <c r="G1351" s="143" t="str">
        <f>IF($F1351="","",VLOOKUP($F1351,'Bảng tổng hợp'!$C$11:$Q$20000,2,0))</f>
        <v/>
      </c>
      <c r="H1351" s="144" t="str">
        <f>IF($F1351="","",VLOOKUP($F1351,'Bảng tổng hợp'!$C$11:$Q$20000,3,0))</f>
        <v/>
      </c>
      <c r="I1351" s="19"/>
      <c r="J1351" s="146">
        <f>IF(F1351="",0,VLOOKUP(F1351,'Bảng tổng hợp'!$P$11:$Q$397,2,0))</f>
        <v>0</v>
      </c>
      <c r="K1351" s="147">
        <f t="shared" si="2"/>
        <v>0</v>
      </c>
      <c r="L1351" s="148" t="str">
        <f>IF($F1351="","",VLOOKUP($F1351,'Bảng tổng hợp'!$C$11:$M$20000,10,0))</f>
        <v/>
      </c>
      <c r="M1351" s="149" t="str">
        <f>IF($F1351="","",VLOOKUP($F1351,'Bảng tổng hợp'!$C$11:$M$20000,11,0))</f>
        <v/>
      </c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F1351" s="15"/>
      <c r="AG1351" s="15"/>
    </row>
    <row r="1352" ht="15.75" customHeight="1">
      <c r="A1352" s="15"/>
      <c r="B1352" s="15"/>
      <c r="C1352" s="16"/>
      <c r="D1352" s="15"/>
      <c r="E1352" s="15"/>
      <c r="F1352" s="15"/>
      <c r="G1352" s="143" t="str">
        <f>IF($F1352="","",VLOOKUP($F1352,'Bảng tổng hợp'!$C$11:$Q$20000,2,0))</f>
        <v/>
      </c>
      <c r="H1352" s="144" t="str">
        <f>IF($F1352="","",VLOOKUP($F1352,'Bảng tổng hợp'!$C$11:$Q$20000,3,0))</f>
        <v/>
      </c>
      <c r="I1352" s="19"/>
      <c r="J1352" s="146">
        <f>IF(F1352="",0,VLOOKUP(F1352,'Bảng tổng hợp'!$P$11:$Q$397,2,0))</f>
        <v>0</v>
      </c>
      <c r="K1352" s="147">
        <f t="shared" si="2"/>
        <v>0</v>
      </c>
      <c r="L1352" s="148" t="str">
        <f>IF($F1352="","",VLOOKUP($F1352,'Bảng tổng hợp'!$C$11:$M$20000,10,0))</f>
        <v/>
      </c>
      <c r="M1352" s="149" t="str">
        <f>IF($F1352="","",VLOOKUP($F1352,'Bảng tổng hợp'!$C$11:$M$20000,11,0))</f>
        <v/>
      </c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  <c r="AC1352" s="15"/>
      <c r="AD1352" s="15"/>
      <c r="AE1352" s="15"/>
      <c r="AF1352" s="15"/>
      <c r="AG1352" s="15"/>
    </row>
    <row r="1353" ht="15.75" customHeight="1">
      <c r="A1353" s="15"/>
      <c r="B1353" s="15"/>
      <c r="C1353" s="16"/>
      <c r="D1353" s="15"/>
      <c r="E1353" s="15"/>
      <c r="F1353" s="15"/>
      <c r="G1353" s="143" t="str">
        <f>IF($F1353="","",VLOOKUP($F1353,'Bảng tổng hợp'!$C$11:$Q$20000,2,0))</f>
        <v/>
      </c>
      <c r="H1353" s="144" t="str">
        <f>IF($F1353="","",VLOOKUP($F1353,'Bảng tổng hợp'!$C$11:$Q$20000,3,0))</f>
        <v/>
      </c>
      <c r="I1353" s="19"/>
      <c r="J1353" s="146">
        <f>IF(F1353="",0,VLOOKUP(F1353,'Bảng tổng hợp'!$P$11:$Q$397,2,0))</f>
        <v>0</v>
      </c>
      <c r="K1353" s="147">
        <f t="shared" si="2"/>
        <v>0</v>
      </c>
      <c r="L1353" s="148" t="str">
        <f>IF($F1353="","",VLOOKUP($F1353,'Bảng tổng hợp'!$C$11:$M$20000,10,0))</f>
        <v/>
      </c>
      <c r="M1353" s="149" t="str">
        <f>IF($F1353="","",VLOOKUP($F1353,'Bảng tổng hợp'!$C$11:$M$20000,11,0))</f>
        <v/>
      </c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F1353" s="15"/>
      <c r="AG1353" s="15"/>
    </row>
    <row r="1354" ht="15.75" customHeight="1">
      <c r="A1354" s="15"/>
      <c r="B1354" s="15"/>
      <c r="C1354" s="16"/>
      <c r="D1354" s="15"/>
      <c r="E1354" s="15"/>
      <c r="F1354" s="15"/>
      <c r="G1354" s="143" t="str">
        <f>IF($F1354="","",VLOOKUP($F1354,'Bảng tổng hợp'!$C$11:$Q$20000,2,0))</f>
        <v/>
      </c>
      <c r="H1354" s="144" t="str">
        <f>IF($F1354="","",VLOOKUP($F1354,'Bảng tổng hợp'!$C$11:$Q$20000,3,0))</f>
        <v/>
      </c>
      <c r="I1354" s="19"/>
      <c r="J1354" s="146">
        <f>IF(F1354="",0,VLOOKUP(F1354,'Bảng tổng hợp'!$P$11:$Q$397,2,0))</f>
        <v>0</v>
      </c>
      <c r="K1354" s="147">
        <f t="shared" si="2"/>
        <v>0</v>
      </c>
      <c r="L1354" s="148" t="str">
        <f>IF($F1354="","",VLOOKUP($F1354,'Bảng tổng hợp'!$C$11:$M$20000,10,0))</f>
        <v/>
      </c>
      <c r="M1354" s="149" t="str">
        <f>IF($F1354="","",VLOOKUP($F1354,'Bảng tổng hợp'!$C$11:$M$20000,11,0))</f>
        <v/>
      </c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  <c r="AE1354" s="15"/>
      <c r="AF1354" s="15"/>
      <c r="AG1354" s="15"/>
    </row>
    <row r="1355" ht="15.75" customHeight="1">
      <c r="A1355" s="15"/>
      <c r="B1355" s="15"/>
      <c r="C1355" s="16"/>
      <c r="D1355" s="15"/>
      <c r="E1355" s="15"/>
      <c r="F1355" s="15"/>
      <c r="G1355" s="143" t="str">
        <f>IF($F1355="","",VLOOKUP($F1355,'Bảng tổng hợp'!$C$11:$Q$20000,2,0))</f>
        <v/>
      </c>
      <c r="H1355" s="144" t="str">
        <f>IF($F1355="","",VLOOKUP($F1355,'Bảng tổng hợp'!$C$11:$Q$20000,3,0))</f>
        <v/>
      </c>
      <c r="I1355" s="19"/>
      <c r="J1355" s="146">
        <f>IF(F1355="",0,VLOOKUP(F1355,'Bảng tổng hợp'!$P$11:$Q$397,2,0))</f>
        <v>0</v>
      </c>
      <c r="K1355" s="147">
        <f t="shared" si="2"/>
        <v>0</v>
      </c>
      <c r="L1355" s="148" t="str">
        <f>IF($F1355="","",VLOOKUP($F1355,'Bảng tổng hợp'!$C$11:$M$20000,10,0))</f>
        <v/>
      </c>
      <c r="M1355" s="149" t="str">
        <f>IF($F1355="","",VLOOKUP($F1355,'Bảng tổng hợp'!$C$11:$M$20000,11,0))</f>
        <v/>
      </c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  <c r="AE1355" s="15"/>
      <c r="AF1355" s="15"/>
      <c r="AG1355" s="15"/>
    </row>
    <row r="1356" ht="15.75" customHeight="1">
      <c r="A1356" s="15"/>
      <c r="B1356" s="15"/>
      <c r="C1356" s="16"/>
      <c r="D1356" s="15"/>
      <c r="E1356" s="15"/>
      <c r="F1356" s="15"/>
      <c r="G1356" s="143" t="str">
        <f>IF($F1356="","",VLOOKUP($F1356,'Bảng tổng hợp'!$C$11:$Q$20000,2,0))</f>
        <v/>
      </c>
      <c r="H1356" s="144" t="str">
        <f>IF($F1356="","",VLOOKUP($F1356,'Bảng tổng hợp'!$C$11:$Q$20000,3,0))</f>
        <v/>
      </c>
      <c r="I1356" s="19"/>
      <c r="J1356" s="146">
        <f>IF(F1356="",0,VLOOKUP(F1356,'Bảng tổng hợp'!$P$11:$Q$397,2,0))</f>
        <v>0</v>
      </c>
      <c r="K1356" s="147">
        <f t="shared" si="2"/>
        <v>0</v>
      </c>
      <c r="L1356" s="148" t="str">
        <f>IF($F1356="","",VLOOKUP($F1356,'Bảng tổng hợp'!$C$11:$M$20000,10,0))</f>
        <v/>
      </c>
      <c r="M1356" s="149" t="str">
        <f>IF($F1356="","",VLOOKUP($F1356,'Bảng tổng hợp'!$C$11:$M$20000,11,0))</f>
        <v/>
      </c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F1356" s="15"/>
      <c r="AG1356" s="15"/>
    </row>
    <row r="1357" ht="15.75" customHeight="1">
      <c r="A1357" s="15"/>
      <c r="B1357" s="15"/>
      <c r="C1357" s="16"/>
      <c r="D1357" s="15"/>
      <c r="E1357" s="15"/>
      <c r="F1357" s="15"/>
      <c r="G1357" s="143" t="str">
        <f>IF($F1357="","",VLOOKUP($F1357,'Bảng tổng hợp'!$C$11:$Q$20000,2,0))</f>
        <v/>
      </c>
      <c r="H1357" s="144" t="str">
        <f>IF($F1357="","",VLOOKUP($F1357,'Bảng tổng hợp'!$C$11:$Q$20000,3,0))</f>
        <v/>
      </c>
      <c r="I1357" s="19"/>
      <c r="J1357" s="146">
        <f>IF(F1357="",0,VLOOKUP(F1357,'Bảng tổng hợp'!$P$11:$Q$397,2,0))</f>
        <v>0</v>
      </c>
      <c r="K1357" s="147">
        <f t="shared" si="2"/>
        <v>0</v>
      </c>
      <c r="L1357" s="148" t="str">
        <f>IF($F1357="","",VLOOKUP($F1357,'Bảng tổng hợp'!$C$11:$M$20000,10,0))</f>
        <v/>
      </c>
      <c r="M1357" s="149" t="str">
        <f>IF($F1357="","",VLOOKUP($F1357,'Bảng tổng hợp'!$C$11:$M$20000,11,0))</f>
        <v/>
      </c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  <c r="AE1357" s="15"/>
      <c r="AF1357" s="15"/>
      <c r="AG1357" s="15"/>
    </row>
    <row r="1358" ht="15.75" customHeight="1">
      <c r="A1358" s="15"/>
      <c r="B1358" s="15"/>
      <c r="C1358" s="16"/>
      <c r="D1358" s="15"/>
      <c r="E1358" s="15"/>
      <c r="F1358" s="15"/>
      <c r="G1358" s="143" t="str">
        <f>IF($F1358="","",VLOOKUP($F1358,'Bảng tổng hợp'!$C$11:$Q$20000,2,0))</f>
        <v/>
      </c>
      <c r="H1358" s="144" t="str">
        <f>IF($F1358="","",VLOOKUP($F1358,'Bảng tổng hợp'!$C$11:$Q$20000,3,0))</f>
        <v/>
      </c>
      <c r="I1358" s="19"/>
      <c r="J1358" s="146">
        <f>IF(F1358="",0,VLOOKUP(F1358,'Bảng tổng hợp'!$P$11:$Q$397,2,0))</f>
        <v>0</v>
      </c>
      <c r="K1358" s="147">
        <f t="shared" si="2"/>
        <v>0</v>
      </c>
      <c r="L1358" s="148" t="str">
        <f>IF($F1358="","",VLOOKUP($F1358,'Bảng tổng hợp'!$C$11:$M$20000,10,0))</f>
        <v/>
      </c>
      <c r="M1358" s="149" t="str">
        <f>IF($F1358="","",VLOOKUP($F1358,'Bảng tổng hợp'!$C$11:$M$20000,11,0))</f>
        <v/>
      </c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F1358" s="15"/>
      <c r="AG1358" s="15"/>
    </row>
    <row r="1359" ht="15.75" customHeight="1">
      <c r="A1359" s="15"/>
      <c r="B1359" s="15"/>
      <c r="C1359" s="16"/>
      <c r="D1359" s="15"/>
      <c r="E1359" s="15"/>
      <c r="F1359" s="15"/>
      <c r="G1359" s="143" t="str">
        <f>IF($F1359="","",VLOOKUP($F1359,'Bảng tổng hợp'!$C$11:$Q$20000,2,0))</f>
        <v/>
      </c>
      <c r="H1359" s="144" t="str">
        <f>IF($F1359="","",VLOOKUP($F1359,'Bảng tổng hợp'!$C$11:$Q$20000,3,0))</f>
        <v/>
      </c>
      <c r="I1359" s="19"/>
      <c r="J1359" s="146">
        <f>IF(F1359="",0,VLOOKUP(F1359,'Bảng tổng hợp'!$P$11:$Q$397,2,0))</f>
        <v>0</v>
      </c>
      <c r="K1359" s="147">
        <f t="shared" si="2"/>
        <v>0</v>
      </c>
      <c r="L1359" s="148" t="str">
        <f>IF($F1359="","",VLOOKUP($F1359,'Bảng tổng hợp'!$C$11:$M$20000,10,0))</f>
        <v/>
      </c>
      <c r="M1359" s="149" t="str">
        <f>IF($F1359="","",VLOOKUP($F1359,'Bảng tổng hợp'!$C$11:$M$20000,11,0))</f>
        <v/>
      </c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F1359" s="15"/>
      <c r="AG1359" s="15"/>
    </row>
    <row r="1360" ht="15.75" customHeight="1">
      <c r="A1360" s="15"/>
      <c r="B1360" s="15"/>
      <c r="C1360" s="16"/>
      <c r="D1360" s="15"/>
      <c r="E1360" s="15"/>
      <c r="F1360" s="15"/>
      <c r="G1360" s="143" t="str">
        <f>IF($F1360="","",VLOOKUP($F1360,'Bảng tổng hợp'!$C$11:$Q$20000,2,0))</f>
        <v/>
      </c>
      <c r="H1360" s="144" t="str">
        <f>IF($F1360="","",VLOOKUP($F1360,'Bảng tổng hợp'!$C$11:$Q$20000,3,0))</f>
        <v/>
      </c>
      <c r="I1360" s="19"/>
      <c r="J1360" s="146">
        <f>IF(F1360="",0,VLOOKUP(F1360,'Bảng tổng hợp'!$P$11:$Q$397,2,0))</f>
        <v>0</v>
      </c>
      <c r="K1360" s="147">
        <f t="shared" si="2"/>
        <v>0</v>
      </c>
      <c r="L1360" s="148" t="str">
        <f>IF($F1360="","",VLOOKUP($F1360,'Bảng tổng hợp'!$C$11:$M$20000,10,0))</f>
        <v/>
      </c>
      <c r="M1360" s="149" t="str">
        <f>IF($F1360="","",VLOOKUP($F1360,'Bảng tổng hợp'!$C$11:$M$20000,11,0))</f>
        <v/>
      </c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F1360" s="15"/>
      <c r="AG1360" s="15"/>
    </row>
    <row r="1361" ht="15.75" customHeight="1">
      <c r="A1361" s="15"/>
      <c r="B1361" s="15"/>
      <c r="C1361" s="16"/>
      <c r="D1361" s="15"/>
      <c r="E1361" s="15"/>
      <c r="F1361" s="15"/>
      <c r="G1361" s="143" t="str">
        <f>IF($F1361="","",VLOOKUP($F1361,'Bảng tổng hợp'!$C$11:$Q$20000,2,0))</f>
        <v/>
      </c>
      <c r="H1361" s="144" t="str">
        <f>IF($F1361="","",VLOOKUP($F1361,'Bảng tổng hợp'!$C$11:$Q$20000,3,0))</f>
        <v/>
      </c>
      <c r="I1361" s="19"/>
      <c r="J1361" s="146">
        <f>IF(F1361="",0,VLOOKUP(F1361,'Bảng tổng hợp'!$P$11:$Q$397,2,0))</f>
        <v>0</v>
      </c>
      <c r="K1361" s="147">
        <f t="shared" si="2"/>
        <v>0</v>
      </c>
      <c r="L1361" s="148" t="str">
        <f>IF($F1361="","",VLOOKUP($F1361,'Bảng tổng hợp'!$C$11:$M$20000,10,0))</f>
        <v/>
      </c>
      <c r="M1361" s="149" t="str">
        <f>IF($F1361="","",VLOOKUP($F1361,'Bảng tổng hợp'!$C$11:$M$20000,11,0))</f>
        <v/>
      </c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F1361" s="15"/>
      <c r="AG1361" s="15"/>
    </row>
    <row r="1362" ht="15.75" customHeight="1">
      <c r="A1362" s="15"/>
      <c r="B1362" s="15"/>
      <c r="C1362" s="16"/>
      <c r="D1362" s="15"/>
      <c r="E1362" s="15"/>
      <c r="F1362" s="15"/>
      <c r="G1362" s="143" t="str">
        <f>IF($F1362="","",VLOOKUP($F1362,'Bảng tổng hợp'!$C$11:$Q$20000,2,0))</f>
        <v/>
      </c>
      <c r="H1362" s="144" t="str">
        <f>IF($F1362="","",VLOOKUP($F1362,'Bảng tổng hợp'!$C$11:$Q$20000,3,0))</f>
        <v/>
      </c>
      <c r="I1362" s="19"/>
      <c r="J1362" s="146">
        <f>IF(F1362="",0,VLOOKUP(F1362,'Bảng tổng hợp'!$P$11:$Q$397,2,0))</f>
        <v>0</v>
      </c>
      <c r="K1362" s="147">
        <f t="shared" si="2"/>
        <v>0</v>
      </c>
      <c r="L1362" s="148" t="str">
        <f>IF($F1362="","",VLOOKUP($F1362,'Bảng tổng hợp'!$C$11:$M$20000,10,0))</f>
        <v/>
      </c>
      <c r="M1362" s="149" t="str">
        <f>IF($F1362="","",VLOOKUP($F1362,'Bảng tổng hợp'!$C$11:$M$20000,11,0))</f>
        <v/>
      </c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F1362" s="15"/>
      <c r="AG1362" s="15"/>
    </row>
    <row r="1363" ht="15.75" customHeight="1">
      <c r="A1363" s="15"/>
      <c r="B1363" s="15"/>
      <c r="C1363" s="16"/>
      <c r="D1363" s="15"/>
      <c r="E1363" s="15"/>
      <c r="F1363" s="15"/>
      <c r="G1363" s="143" t="str">
        <f>IF($F1363="","",VLOOKUP($F1363,'Bảng tổng hợp'!$C$11:$Q$20000,2,0))</f>
        <v/>
      </c>
      <c r="H1363" s="144" t="str">
        <f>IF($F1363="","",VLOOKUP($F1363,'Bảng tổng hợp'!$C$11:$Q$20000,3,0))</f>
        <v/>
      </c>
      <c r="I1363" s="19"/>
      <c r="J1363" s="146">
        <f>IF(F1363="",0,VLOOKUP(F1363,'Bảng tổng hợp'!$P$11:$Q$397,2,0))</f>
        <v>0</v>
      </c>
      <c r="K1363" s="147">
        <f t="shared" si="2"/>
        <v>0</v>
      </c>
      <c r="L1363" s="148" t="str">
        <f>IF($F1363="","",VLOOKUP($F1363,'Bảng tổng hợp'!$C$11:$M$20000,10,0))</f>
        <v/>
      </c>
      <c r="M1363" s="149" t="str">
        <f>IF($F1363="","",VLOOKUP($F1363,'Bảng tổng hợp'!$C$11:$M$20000,11,0))</f>
        <v/>
      </c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  <c r="AB1363" s="15"/>
      <c r="AC1363" s="15"/>
      <c r="AD1363" s="15"/>
      <c r="AE1363" s="15"/>
      <c r="AF1363" s="15"/>
      <c r="AG1363" s="15"/>
    </row>
    <row r="1364" ht="15.75" customHeight="1">
      <c r="A1364" s="15"/>
      <c r="B1364" s="15"/>
      <c r="C1364" s="16"/>
      <c r="D1364" s="15"/>
      <c r="E1364" s="15"/>
      <c r="F1364" s="15"/>
      <c r="G1364" s="143" t="str">
        <f>IF($F1364="","",VLOOKUP($F1364,'Bảng tổng hợp'!$C$11:$Q$20000,2,0))</f>
        <v/>
      </c>
      <c r="H1364" s="144" t="str">
        <f>IF($F1364="","",VLOOKUP($F1364,'Bảng tổng hợp'!$C$11:$Q$20000,3,0))</f>
        <v/>
      </c>
      <c r="I1364" s="19"/>
      <c r="J1364" s="146">
        <f>IF(F1364="",0,VLOOKUP(F1364,'Bảng tổng hợp'!$P$11:$Q$397,2,0))</f>
        <v>0</v>
      </c>
      <c r="K1364" s="147">
        <f t="shared" si="2"/>
        <v>0</v>
      </c>
      <c r="L1364" s="148" t="str">
        <f>IF($F1364="","",VLOOKUP($F1364,'Bảng tổng hợp'!$C$11:$M$20000,10,0))</f>
        <v/>
      </c>
      <c r="M1364" s="149" t="str">
        <f>IF($F1364="","",VLOOKUP($F1364,'Bảng tổng hợp'!$C$11:$M$20000,11,0))</f>
        <v/>
      </c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  <c r="AE1364" s="15"/>
      <c r="AF1364" s="15"/>
      <c r="AG1364" s="15"/>
    </row>
    <row r="1365" ht="15.75" customHeight="1">
      <c r="A1365" s="15"/>
      <c r="B1365" s="15"/>
      <c r="C1365" s="16"/>
      <c r="D1365" s="15"/>
      <c r="E1365" s="15"/>
      <c r="F1365" s="15"/>
      <c r="G1365" s="143" t="str">
        <f>IF($F1365="","",VLOOKUP($F1365,'Bảng tổng hợp'!$C$11:$Q$20000,2,0))</f>
        <v/>
      </c>
      <c r="H1365" s="144" t="str">
        <f>IF($F1365="","",VLOOKUP($F1365,'Bảng tổng hợp'!$C$11:$Q$20000,3,0))</f>
        <v/>
      </c>
      <c r="I1365" s="19"/>
      <c r="J1365" s="146">
        <f>IF(F1365="",0,VLOOKUP(F1365,'Bảng tổng hợp'!$P$11:$Q$397,2,0))</f>
        <v>0</v>
      </c>
      <c r="K1365" s="147">
        <f t="shared" si="2"/>
        <v>0</v>
      </c>
      <c r="L1365" s="148" t="str">
        <f>IF($F1365="","",VLOOKUP($F1365,'Bảng tổng hợp'!$C$11:$M$20000,10,0))</f>
        <v/>
      </c>
      <c r="M1365" s="149" t="str">
        <f>IF($F1365="","",VLOOKUP($F1365,'Bảng tổng hợp'!$C$11:$M$20000,11,0))</f>
        <v/>
      </c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  <c r="AB1365" s="15"/>
      <c r="AC1365" s="15"/>
      <c r="AD1365" s="15"/>
      <c r="AE1365" s="15"/>
      <c r="AF1365" s="15"/>
      <c r="AG1365" s="15"/>
    </row>
    <row r="1366" ht="15.75" customHeight="1">
      <c r="A1366" s="15"/>
      <c r="B1366" s="15"/>
      <c r="C1366" s="16"/>
      <c r="D1366" s="15"/>
      <c r="E1366" s="15"/>
      <c r="F1366" s="15"/>
      <c r="G1366" s="143" t="str">
        <f>IF($F1366="","",VLOOKUP($F1366,'Bảng tổng hợp'!$C$11:$Q$20000,2,0))</f>
        <v/>
      </c>
      <c r="H1366" s="144" t="str">
        <f>IF($F1366="","",VLOOKUP($F1366,'Bảng tổng hợp'!$C$11:$Q$20000,3,0))</f>
        <v/>
      </c>
      <c r="I1366" s="19"/>
      <c r="J1366" s="146">
        <f>IF(F1366="",0,VLOOKUP(F1366,'Bảng tổng hợp'!$P$11:$Q$397,2,0))</f>
        <v>0</v>
      </c>
      <c r="K1366" s="147">
        <f t="shared" si="2"/>
        <v>0</v>
      </c>
      <c r="L1366" s="148" t="str">
        <f>IF($F1366="","",VLOOKUP($F1366,'Bảng tổng hợp'!$C$11:$M$20000,10,0))</f>
        <v/>
      </c>
      <c r="M1366" s="149" t="str">
        <f>IF($F1366="","",VLOOKUP($F1366,'Bảng tổng hợp'!$C$11:$M$20000,11,0))</f>
        <v/>
      </c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F1366" s="15"/>
      <c r="AG1366" s="15"/>
    </row>
    <row r="1367" ht="15.75" customHeight="1">
      <c r="A1367" s="15"/>
      <c r="B1367" s="15"/>
      <c r="C1367" s="16"/>
      <c r="D1367" s="15"/>
      <c r="E1367" s="15"/>
      <c r="F1367" s="15"/>
      <c r="G1367" s="143" t="str">
        <f>IF($F1367="","",VLOOKUP($F1367,'Bảng tổng hợp'!$C$11:$Q$20000,2,0))</f>
        <v/>
      </c>
      <c r="H1367" s="144" t="str">
        <f>IF($F1367="","",VLOOKUP($F1367,'Bảng tổng hợp'!$C$11:$Q$20000,3,0))</f>
        <v/>
      </c>
      <c r="I1367" s="19"/>
      <c r="J1367" s="146">
        <f>IF(F1367="",0,VLOOKUP(F1367,'Bảng tổng hợp'!$P$11:$Q$397,2,0))</f>
        <v>0</v>
      </c>
      <c r="K1367" s="147">
        <f t="shared" si="2"/>
        <v>0</v>
      </c>
      <c r="L1367" s="148" t="str">
        <f>IF($F1367="","",VLOOKUP($F1367,'Bảng tổng hợp'!$C$11:$M$20000,10,0))</f>
        <v/>
      </c>
      <c r="M1367" s="149" t="str">
        <f>IF($F1367="","",VLOOKUP($F1367,'Bảng tổng hợp'!$C$11:$M$20000,11,0))</f>
        <v/>
      </c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F1367" s="15"/>
      <c r="AG1367" s="15"/>
    </row>
    <row r="1368" ht="15.75" customHeight="1">
      <c r="A1368" s="15"/>
      <c r="B1368" s="15"/>
      <c r="C1368" s="16"/>
      <c r="D1368" s="15"/>
      <c r="E1368" s="15"/>
      <c r="F1368" s="15"/>
      <c r="G1368" s="143" t="str">
        <f>IF($F1368="","",VLOOKUP($F1368,'Bảng tổng hợp'!$C$11:$Q$20000,2,0))</f>
        <v/>
      </c>
      <c r="H1368" s="144" t="str">
        <f>IF($F1368="","",VLOOKUP($F1368,'Bảng tổng hợp'!$C$11:$Q$20000,3,0))</f>
        <v/>
      </c>
      <c r="I1368" s="19"/>
      <c r="J1368" s="146">
        <f>IF(F1368="",0,VLOOKUP(F1368,'Bảng tổng hợp'!$P$11:$Q$397,2,0))</f>
        <v>0</v>
      </c>
      <c r="K1368" s="147">
        <f t="shared" si="2"/>
        <v>0</v>
      </c>
      <c r="L1368" s="148" t="str">
        <f>IF($F1368="","",VLOOKUP($F1368,'Bảng tổng hợp'!$C$11:$M$20000,10,0))</f>
        <v/>
      </c>
      <c r="M1368" s="149" t="str">
        <f>IF($F1368="","",VLOOKUP($F1368,'Bảng tổng hợp'!$C$11:$M$20000,11,0))</f>
        <v/>
      </c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  <c r="AB1368" s="15"/>
      <c r="AC1368" s="15"/>
      <c r="AD1368" s="15"/>
      <c r="AE1368" s="15"/>
      <c r="AF1368" s="15"/>
      <c r="AG1368" s="15"/>
    </row>
    <row r="1369" ht="15.75" customHeight="1">
      <c r="A1369" s="15"/>
      <c r="B1369" s="15"/>
      <c r="C1369" s="16"/>
      <c r="D1369" s="15"/>
      <c r="E1369" s="15"/>
      <c r="F1369" s="15"/>
      <c r="G1369" s="143" t="str">
        <f>IF($F1369="","",VLOOKUP($F1369,'Bảng tổng hợp'!$C$11:$Q$20000,2,0))</f>
        <v/>
      </c>
      <c r="H1369" s="144" t="str">
        <f>IF($F1369="","",VLOOKUP($F1369,'Bảng tổng hợp'!$C$11:$Q$20000,3,0))</f>
        <v/>
      </c>
      <c r="I1369" s="19"/>
      <c r="J1369" s="146">
        <f>IF(F1369="",0,VLOOKUP(F1369,'Bảng tổng hợp'!$P$11:$Q$397,2,0))</f>
        <v>0</v>
      </c>
      <c r="K1369" s="147">
        <f t="shared" si="2"/>
        <v>0</v>
      </c>
      <c r="L1369" s="148" t="str">
        <f>IF($F1369="","",VLOOKUP($F1369,'Bảng tổng hợp'!$C$11:$M$20000,10,0))</f>
        <v/>
      </c>
      <c r="M1369" s="149" t="str">
        <f>IF($F1369="","",VLOOKUP($F1369,'Bảng tổng hợp'!$C$11:$M$20000,11,0))</f>
        <v/>
      </c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  <c r="AB1369" s="15"/>
      <c r="AC1369" s="15"/>
      <c r="AD1369" s="15"/>
      <c r="AE1369" s="15"/>
      <c r="AF1369" s="15"/>
      <c r="AG1369" s="15"/>
    </row>
    <row r="1370" ht="15.75" customHeight="1">
      <c r="A1370" s="15"/>
      <c r="B1370" s="15"/>
      <c r="C1370" s="16"/>
      <c r="D1370" s="15"/>
      <c r="E1370" s="15"/>
      <c r="F1370" s="15"/>
      <c r="G1370" s="143" t="str">
        <f>IF($F1370="","",VLOOKUP($F1370,'Bảng tổng hợp'!$C$11:$Q$20000,2,0))</f>
        <v/>
      </c>
      <c r="H1370" s="144" t="str">
        <f>IF($F1370="","",VLOOKUP($F1370,'Bảng tổng hợp'!$C$11:$Q$20000,3,0))</f>
        <v/>
      </c>
      <c r="I1370" s="19"/>
      <c r="J1370" s="146">
        <f>IF(F1370="",0,VLOOKUP(F1370,'Bảng tổng hợp'!$P$11:$Q$397,2,0))</f>
        <v>0</v>
      </c>
      <c r="K1370" s="147">
        <f t="shared" si="2"/>
        <v>0</v>
      </c>
      <c r="L1370" s="148" t="str">
        <f>IF($F1370="","",VLOOKUP($F1370,'Bảng tổng hợp'!$C$11:$M$20000,10,0))</f>
        <v/>
      </c>
      <c r="M1370" s="149" t="str">
        <f>IF($F1370="","",VLOOKUP($F1370,'Bảng tổng hợp'!$C$11:$M$20000,11,0))</f>
        <v/>
      </c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/>
      <c r="AC1370" s="15"/>
      <c r="AD1370" s="15"/>
      <c r="AE1370" s="15"/>
      <c r="AF1370" s="15"/>
      <c r="AG1370" s="15"/>
    </row>
    <row r="1371" ht="15.75" customHeight="1">
      <c r="A1371" s="15"/>
      <c r="B1371" s="15"/>
      <c r="C1371" s="16"/>
      <c r="D1371" s="15"/>
      <c r="E1371" s="15"/>
      <c r="F1371" s="15"/>
      <c r="G1371" s="143" t="str">
        <f>IF($F1371="","",VLOOKUP($F1371,'Bảng tổng hợp'!$C$11:$Q$20000,2,0))</f>
        <v/>
      </c>
      <c r="H1371" s="144" t="str">
        <f>IF($F1371="","",VLOOKUP($F1371,'Bảng tổng hợp'!$C$11:$Q$20000,3,0))</f>
        <v/>
      </c>
      <c r="I1371" s="19"/>
      <c r="J1371" s="146">
        <f>IF(F1371="",0,VLOOKUP(F1371,'Bảng tổng hợp'!$P$11:$Q$397,2,0))</f>
        <v>0</v>
      </c>
      <c r="K1371" s="147">
        <f t="shared" si="2"/>
        <v>0</v>
      </c>
      <c r="L1371" s="148" t="str">
        <f>IF($F1371="","",VLOOKUP($F1371,'Bảng tổng hợp'!$C$11:$M$20000,10,0))</f>
        <v/>
      </c>
      <c r="M1371" s="149" t="str">
        <f>IF($F1371="","",VLOOKUP($F1371,'Bảng tổng hợp'!$C$11:$M$20000,11,0))</f>
        <v/>
      </c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  <c r="AE1371" s="15"/>
      <c r="AF1371" s="15"/>
      <c r="AG1371" s="15"/>
    </row>
    <row r="1372" ht="15.75" customHeight="1">
      <c r="A1372" s="15"/>
      <c r="B1372" s="15"/>
      <c r="C1372" s="16"/>
      <c r="D1372" s="15"/>
      <c r="E1372" s="15"/>
      <c r="F1372" s="15"/>
      <c r="G1372" s="143" t="str">
        <f>IF($F1372="","",VLOOKUP($F1372,'Bảng tổng hợp'!$C$11:$Q$20000,2,0))</f>
        <v/>
      </c>
      <c r="H1372" s="144" t="str">
        <f>IF($F1372="","",VLOOKUP($F1372,'Bảng tổng hợp'!$C$11:$Q$20000,3,0))</f>
        <v/>
      </c>
      <c r="I1372" s="19"/>
      <c r="J1372" s="146">
        <f>IF(F1372="",0,VLOOKUP(F1372,'Bảng tổng hợp'!$P$11:$Q$397,2,0))</f>
        <v>0</v>
      </c>
      <c r="K1372" s="147">
        <f t="shared" si="2"/>
        <v>0</v>
      </c>
      <c r="L1372" s="148" t="str">
        <f>IF($F1372="","",VLOOKUP($F1372,'Bảng tổng hợp'!$C$11:$M$20000,10,0))</f>
        <v/>
      </c>
      <c r="M1372" s="149" t="str">
        <f>IF($F1372="","",VLOOKUP($F1372,'Bảng tổng hợp'!$C$11:$M$20000,11,0))</f>
        <v/>
      </c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  <c r="AB1372" s="15"/>
      <c r="AC1372" s="15"/>
      <c r="AD1372" s="15"/>
      <c r="AE1372" s="15"/>
      <c r="AF1372" s="15"/>
      <c r="AG1372" s="15"/>
    </row>
    <row r="1373" ht="15.75" customHeight="1">
      <c r="A1373" s="15"/>
      <c r="B1373" s="15"/>
      <c r="C1373" s="16"/>
      <c r="D1373" s="15"/>
      <c r="E1373" s="15"/>
      <c r="F1373" s="15"/>
      <c r="G1373" s="143" t="str">
        <f>IF($F1373="","",VLOOKUP($F1373,'Bảng tổng hợp'!$C$11:$Q$20000,2,0))</f>
        <v/>
      </c>
      <c r="H1373" s="144" t="str">
        <f>IF($F1373="","",VLOOKUP($F1373,'Bảng tổng hợp'!$C$11:$Q$20000,3,0))</f>
        <v/>
      </c>
      <c r="I1373" s="19"/>
      <c r="J1373" s="146">
        <f>IF(F1373="",0,VLOOKUP(F1373,'Bảng tổng hợp'!$P$11:$Q$397,2,0))</f>
        <v>0</v>
      </c>
      <c r="K1373" s="147">
        <f t="shared" si="2"/>
        <v>0</v>
      </c>
      <c r="L1373" s="148" t="str">
        <f>IF($F1373="","",VLOOKUP($F1373,'Bảng tổng hợp'!$C$11:$M$20000,10,0))</f>
        <v/>
      </c>
      <c r="M1373" s="149" t="str">
        <f>IF($F1373="","",VLOOKUP($F1373,'Bảng tổng hợp'!$C$11:$M$20000,11,0))</f>
        <v/>
      </c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  <c r="AC1373" s="15"/>
      <c r="AD1373" s="15"/>
      <c r="AE1373" s="15"/>
      <c r="AF1373" s="15"/>
      <c r="AG1373" s="15"/>
    </row>
    <row r="1374" ht="15.75" customHeight="1">
      <c r="A1374" s="15"/>
      <c r="B1374" s="15"/>
      <c r="C1374" s="16"/>
      <c r="D1374" s="15"/>
      <c r="E1374" s="15"/>
      <c r="F1374" s="15"/>
      <c r="G1374" s="143" t="str">
        <f>IF($F1374="","",VLOOKUP($F1374,'Bảng tổng hợp'!$C$11:$Q$20000,2,0))</f>
        <v/>
      </c>
      <c r="H1374" s="144" t="str">
        <f>IF($F1374="","",VLOOKUP($F1374,'Bảng tổng hợp'!$C$11:$Q$20000,3,0))</f>
        <v/>
      </c>
      <c r="I1374" s="19"/>
      <c r="J1374" s="146">
        <f>IF(F1374="",0,VLOOKUP(F1374,'Bảng tổng hợp'!$P$11:$Q$397,2,0))</f>
        <v>0</v>
      </c>
      <c r="K1374" s="147">
        <f t="shared" si="2"/>
        <v>0</v>
      </c>
      <c r="L1374" s="148" t="str">
        <f>IF($F1374="","",VLOOKUP($F1374,'Bảng tổng hợp'!$C$11:$M$20000,10,0))</f>
        <v/>
      </c>
      <c r="M1374" s="149" t="str">
        <f>IF($F1374="","",VLOOKUP($F1374,'Bảng tổng hợp'!$C$11:$M$20000,11,0))</f>
        <v/>
      </c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  <c r="AC1374" s="15"/>
      <c r="AD1374" s="15"/>
      <c r="AE1374" s="15"/>
      <c r="AF1374" s="15"/>
      <c r="AG1374" s="15"/>
    </row>
    <row r="1375" ht="15.75" customHeight="1">
      <c r="A1375" s="15"/>
      <c r="B1375" s="15"/>
      <c r="C1375" s="16"/>
      <c r="D1375" s="15"/>
      <c r="E1375" s="15"/>
      <c r="F1375" s="15"/>
      <c r="G1375" s="143" t="str">
        <f>IF($F1375="","",VLOOKUP($F1375,'Bảng tổng hợp'!$C$11:$Q$20000,2,0))</f>
        <v/>
      </c>
      <c r="H1375" s="144" t="str">
        <f>IF($F1375="","",VLOOKUP($F1375,'Bảng tổng hợp'!$C$11:$Q$20000,3,0))</f>
        <v/>
      </c>
      <c r="I1375" s="19"/>
      <c r="J1375" s="146">
        <f>IF(F1375="",0,VLOOKUP(F1375,'Bảng tổng hợp'!$P$11:$Q$397,2,0))</f>
        <v>0</v>
      </c>
      <c r="K1375" s="147">
        <f t="shared" si="2"/>
        <v>0</v>
      </c>
      <c r="L1375" s="148" t="str">
        <f>IF($F1375="","",VLOOKUP($F1375,'Bảng tổng hợp'!$C$11:$M$20000,10,0))</f>
        <v/>
      </c>
      <c r="M1375" s="149" t="str">
        <f>IF($F1375="","",VLOOKUP($F1375,'Bảng tổng hợp'!$C$11:$M$20000,11,0))</f>
        <v/>
      </c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F1375" s="15"/>
      <c r="AG1375" s="15"/>
    </row>
    <row r="1376" ht="15.75" customHeight="1">
      <c r="A1376" s="15"/>
      <c r="B1376" s="15"/>
      <c r="C1376" s="16"/>
      <c r="D1376" s="15"/>
      <c r="E1376" s="15"/>
      <c r="F1376" s="15"/>
      <c r="G1376" s="143" t="str">
        <f>IF($F1376="","",VLOOKUP($F1376,'Bảng tổng hợp'!$C$11:$Q$20000,2,0))</f>
        <v/>
      </c>
      <c r="H1376" s="144" t="str">
        <f>IF($F1376="","",VLOOKUP($F1376,'Bảng tổng hợp'!$C$11:$Q$20000,3,0))</f>
        <v/>
      </c>
      <c r="I1376" s="19"/>
      <c r="J1376" s="146">
        <f>IF(F1376="",0,VLOOKUP(F1376,'Bảng tổng hợp'!$P$11:$Q$397,2,0))</f>
        <v>0</v>
      </c>
      <c r="K1376" s="147">
        <f t="shared" si="2"/>
        <v>0</v>
      </c>
      <c r="L1376" s="148" t="str">
        <f>IF($F1376="","",VLOOKUP($F1376,'Bảng tổng hợp'!$C$11:$M$20000,10,0))</f>
        <v/>
      </c>
      <c r="M1376" s="149" t="str">
        <f>IF($F1376="","",VLOOKUP($F1376,'Bảng tổng hợp'!$C$11:$M$20000,11,0))</f>
        <v/>
      </c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F1376" s="15"/>
      <c r="AG1376" s="15"/>
    </row>
    <row r="1377" ht="15.75" customHeight="1">
      <c r="A1377" s="15"/>
      <c r="B1377" s="15"/>
      <c r="C1377" s="16"/>
      <c r="D1377" s="15"/>
      <c r="E1377" s="15"/>
      <c r="F1377" s="15"/>
      <c r="G1377" s="143" t="str">
        <f>IF($F1377="","",VLOOKUP($F1377,'Bảng tổng hợp'!$C$11:$Q$20000,2,0))</f>
        <v/>
      </c>
      <c r="H1377" s="144" t="str">
        <f>IF($F1377="","",VLOOKUP($F1377,'Bảng tổng hợp'!$C$11:$Q$20000,3,0))</f>
        <v/>
      </c>
      <c r="I1377" s="19"/>
      <c r="J1377" s="146">
        <f>IF(F1377="",0,VLOOKUP(F1377,'Bảng tổng hợp'!$P$11:$Q$397,2,0))</f>
        <v>0</v>
      </c>
      <c r="K1377" s="147">
        <f t="shared" si="2"/>
        <v>0</v>
      </c>
      <c r="L1377" s="148" t="str">
        <f>IF($F1377="","",VLOOKUP($F1377,'Bảng tổng hợp'!$C$11:$M$20000,10,0))</f>
        <v/>
      </c>
      <c r="M1377" s="149" t="str">
        <f>IF($F1377="","",VLOOKUP($F1377,'Bảng tổng hợp'!$C$11:$M$20000,11,0))</f>
        <v/>
      </c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F1377" s="15"/>
      <c r="AG1377" s="15"/>
    </row>
    <row r="1378" ht="15.75" customHeight="1">
      <c r="A1378" s="15"/>
      <c r="B1378" s="15"/>
      <c r="C1378" s="16"/>
      <c r="D1378" s="15"/>
      <c r="E1378" s="15"/>
      <c r="F1378" s="15"/>
      <c r="G1378" s="143" t="str">
        <f>IF($F1378="","",VLOOKUP($F1378,'Bảng tổng hợp'!$C$11:$Q$20000,2,0))</f>
        <v/>
      </c>
      <c r="H1378" s="144" t="str">
        <f>IF($F1378="","",VLOOKUP($F1378,'Bảng tổng hợp'!$C$11:$Q$20000,3,0))</f>
        <v/>
      </c>
      <c r="I1378" s="19"/>
      <c r="J1378" s="146">
        <f>IF(F1378="",0,VLOOKUP(F1378,'Bảng tổng hợp'!$P$11:$Q$397,2,0))</f>
        <v>0</v>
      </c>
      <c r="K1378" s="147">
        <f t="shared" si="2"/>
        <v>0</v>
      </c>
      <c r="L1378" s="148" t="str">
        <f>IF($F1378="","",VLOOKUP($F1378,'Bảng tổng hợp'!$C$11:$M$20000,10,0))</f>
        <v/>
      </c>
      <c r="M1378" s="149" t="str">
        <f>IF($F1378="","",VLOOKUP($F1378,'Bảng tổng hợp'!$C$11:$M$20000,11,0))</f>
        <v/>
      </c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  <c r="AB1378" s="15"/>
      <c r="AC1378" s="15"/>
      <c r="AD1378" s="15"/>
      <c r="AE1378" s="15"/>
      <c r="AF1378" s="15"/>
      <c r="AG1378" s="15"/>
    </row>
    <row r="1379" ht="15.75" customHeight="1">
      <c r="A1379" s="15"/>
      <c r="B1379" s="15"/>
      <c r="C1379" s="16"/>
      <c r="D1379" s="15"/>
      <c r="E1379" s="15"/>
      <c r="F1379" s="15"/>
      <c r="G1379" s="143" t="str">
        <f>IF($F1379="","",VLOOKUP($F1379,'Bảng tổng hợp'!$C$11:$Q$20000,2,0))</f>
        <v/>
      </c>
      <c r="H1379" s="144" t="str">
        <f>IF($F1379="","",VLOOKUP($F1379,'Bảng tổng hợp'!$C$11:$Q$20000,3,0))</f>
        <v/>
      </c>
      <c r="I1379" s="19"/>
      <c r="J1379" s="146">
        <f>IF(F1379="",0,VLOOKUP(F1379,'Bảng tổng hợp'!$P$11:$Q$397,2,0))</f>
        <v>0</v>
      </c>
      <c r="K1379" s="147">
        <f t="shared" si="2"/>
        <v>0</v>
      </c>
      <c r="L1379" s="148" t="str">
        <f>IF($F1379="","",VLOOKUP($F1379,'Bảng tổng hợp'!$C$11:$M$20000,10,0))</f>
        <v/>
      </c>
      <c r="M1379" s="149" t="str">
        <f>IF($F1379="","",VLOOKUP($F1379,'Bảng tổng hợp'!$C$11:$M$20000,11,0))</f>
        <v/>
      </c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/>
      <c r="AC1379" s="15"/>
      <c r="AD1379" s="15"/>
      <c r="AE1379" s="15"/>
      <c r="AF1379" s="15"/>
      <c r="AG1379" s="15"/>
    </row>
    <row r="1380" ht="15.75" customHeight="1">
      <c r="A1380" s="15"/>
      <c r="B1380" s="15"/>
      <c r="C1380" s="16"/>
      <c r="D1380" s="15"/>
      <c r="E1380" s="15"/>
      <c r="F1380" s="15"/>
      <c r="G1380" s="143" t="str">
        <f>IF($F1380="","",VLOOKUP($F1380,'Bảng tổng hợp'!$C$11:$Q$20000,2,0))</f>
        <v/>
      </c>
      <c r="H1380" s="144" t="str">
        <f>IF($F1380="","",VLOOKUP($F1380,'Bảng tổng hợp'!$C$11:$Q$20000,3,0))</f>
        <v/>
      </c>
      <c r="I1380" s="19"/>
      <c r="J1380" s="146">
        <f>IF(F1380="",0,VLOOKUP(F1380,'Bảng tổng hợp'!$P$11:$Q$397,2,0))</f>
        <v>0</v>
      </c>
      <c r="K1380" s="147">
        <f t="shared" si="2"/>
        <v>0</v>
      </c>
      <c r="L1380" s="148" t="str">
        <f>IF($F1380="","",VLOOKUP($F1380,'Bảng tổng hợp'!$C$11:$M$20000,10,0))</f>
        <v/>
      </c>
      <c r="M1380" s="149" t="str">
        <f>IF($F1380="","",VLOOKUP($F1380,'Bảng tổng hợp'!$C$11:$M$20000,11,0))</f>
        <v/>
      </c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  <c r="AB1380" s="15"/>
      <c r="AC1380" s="15"/>
      <c r="AD1380" s="15"/>
      <c r="AE1380" s="15"/>
      <c r="AF1380" s="15"/>
      <c r="AG1380" s="15"/>
    </row>
    <row r="1381" ht="15.75" customHeight="1">
      <c r="A1381" s="15"/>
      <c r="B1381" s="15"/>
      <c r="C1381" s="16"/>
      <c r="D1381" s="15"/>
      <c r="E1381" s="15"/>
      <c r="F1381" s="15"/>
      <c r="G1381" s="143" t="str">
        <f>IF($F1381="","",VLOOKUP($F1381,'Bảng tổng hợp'!$C$11:$Q$20000,2,0))</f>
        <v/>
      </c>
      <c r="H1381" s="144" t="str">
        <f>IF($F1381="","",VLOOKUP($F1381,'Bảng tổng hợp'!$C$11:$Q$20000,3,0))</f>
        <v/>
      </c>
      <c r="I1381" s="19"/>
      <c r="J1381" s="146">
        <f>IF(F1381="",0,VLOOKUP(F1381,'Bảng tổng hợp'!$P$11:$Q$397,2,0))</f>
        <v>0</v>
      </c>
      <c r="K1381" s="147">
        <f t="shared" si="2"/>
        <v>0</v>
      </c>
      <c r="L1381" s="148" t="str">
        <f>IF($F1381="","",VLOOKUP($F1381,'Bảng tổng hợp'!$C$11:$M$20000,10,0))</f>
        <v/>
      </c>
      <c r="M1381" s="149" t="str">
        <f>IF($F1381="","",VLOOKUP($F1381,'Bảng tổng hợp'!$C$11:$M$20000,11,0))</f>
        <v/>
      </c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  <c r="AB1381" s="15"/>
      <c r="AC1381" s="15"/>
      <c r="AD1381" s="15"/>
      <c r="AE1381" s="15"/>
      <c r="AF1381" s="15"/>
      <c r="AG1381" s="15"/>
    </row>
    <row r="1382" ht="15.75" customHeight="1">
      <c r="A1382" s="15"/>
      <c r="B1382" s="15"/>
      <c r="C1382" s="16"/>
      <c r="D1382" s="15"/>
      <c r="E1382" s="15"/>
      <c r="F1382" s="15"/>
      <c r="G1382" s="143" t="str">
        <f>IF($F1382="","",VLOOKUP($F1382,'Bảng tổng hợp'!$C$11:$Q$20000,2,0))</f>
        <v/>
      </c>
      <c r="H1382" s="144" t="str">
        <f>IF($F1382="","",VLOOKUP($F1382,'Bảng tổng hợp'!$C$11:$Q$20000,3,0))</f>
        <v/>
      </c>
      <c r="I1382" s="19"/>
      <c r="J1382" s="146">
        <f>IF(F1382="",0,VLOOKUP(F1382,'Bảng tổng hợp'!$P$11:$Q$397,2,0))</f>
        <v>0</v>
      </c>
      <c r="K1382" s="147">
        <f t="shared" si="2"/>
        <v>0</v>
      </c>
      <c r="L1382" s="148" t="str">
        <f>IF($F1382="","",VLOOKUP($F1382,'Bảng tổng hợp'!$C$11:$M$20000,10,0))</f>
        <v/>
      </c>
      <c r="M1382" s="149" t="str">
        <f>IF($F1382="","",VLOOKUP($F1382,'Bảng tổng hợp'!$C$11:$M$20000,11,0))</f>
        <v/>
      </c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  <c r="AB1382" s="15"/>
      <c r="AC1382" s="15"/>
      <c r="AD1382" s="15"/>
      <c r="AE1382" s="15"/>
      <c r="AF1382" s="15"/>
      <c r="AG1382" s="15"/>
    </row>
    <row r="1383" ht="15.75" customHeight="1">
      <c r="A1383" s="15"/>
      <c r="B1383" s="15"/>
      <c r="C1383" s="16"/>
      <c r="D1383" s="15"/>
      <c r="E1383" s="15"/>
      <c r="F1383" s="15"/>
      <c r="G1383" s="143" t="str">
        <f>IF($F1383="","",VLOOKUP($F1383,'Bảng tổng hợp'!$C$11:$Q$20000,2,0))</f>
        <v/>
      </c>
      <c r="H1383" s="144" t="str">
        <f>IF($F1383="","",VLOOKUP($F1383,'Bảng tổng hợp'!$C$11:$Q$20000,3,0))</f>
        <v/>
      </c>
      <c r="I1383" s="19"/>
      <c r="J1383" s="146">
        <f>IF(F1383="",0,VLOOKUP(F1383,'Bảng tổng hợp'!$P$11:$Q$397,2,0))</f>
        <v>0</v>
      </c>
      <c r="K1383" s="147">
        <f t="shared" si="2"/>
        <v>0</v>
      </c>
      <c r="L1383" s="148" t="str">
        <f>IF($F1383="","",VLOOKUP($F1383,'Bảng tổng hợp'!$C$11:$M$20000,10,0))</f>
        <v/>
      </c>
      <c r="M1383" s="149" t="str">
        <f>IF($F1383="","",VLOOKUP($F1383,'Bảng tổng hợp'!$C$11:$M$20000,11,0))</f>
        <v/>
      </c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  <c r="AB1383" s="15"/>
      <c r="AC1383" s="15"/>
      <c r="AD1383" s="15"/>
      <c r="AE1383" s="15"/>
      <c r="AF1383" s="15"/>
      <c r="AG1383" s="15"/>
    </row>
    <row r="1384" ht="15.75" customHeight="1">
      <c r="A1384" s="15"/>
      <c r="B1384" s="15"/>
      <c r="C1384" s="16"/>
      <c r="D1384" s="15"/>
      <c r="E1384" s="15"/>
      <c r="F1384" s="15"/>
      <c r="G1384" s="143" t="str">
        <f>IF($F1384="","",VLOOKUP($F1384,'Bảng tổng hợp'!$C$11:$Q$20000,2,0))</f>
        <v/>
      </c>
      <c r="H1384" s="144" t="str">
        <f>IF($F1384="","",VLOOKUP($F1384,'Bảng tổng hợp'!$C$11:$Q$20000,3,0))</f>
        <v/>
      </c>
      <c r="I1384" s="19"/>
      <c r="J1384" s="146">
        <f>IF(F1384="",0,VLOOKUP(F1384,'Bảng tổng hợp'!$P$11:$Q$397,2,0))</f>
        <v>0</v>
      </c>
      <c r="K1384" s="147">
        <f t="shared" si="2"/>
        <v>0</v>
      </c>
      <c r="L1384" s="148" t="str">
        <f>IF($F1384="","",VLOOKUP($F1384,'Bảng tổng hợp'!$C$11:$M$20000,10,0))</f>
        <v/>
      </c>
      <c r="M1384" s="149" t="str">
        <f>IF($F1384="","",VLOOKUP($F1384,'Bảng tổng hợp'!$C$11:$M$20000,11,0))</f>
        <v/>
      </c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F1384" s="15"/>
      <c r="AG1384" s="15"/>
    </row>
    <row r="1385" ht="15.75" customHeight="1">
      <c r="A1385" s="15"/>
      <c r="B1385" s="15"/>
      <c r="C1385" s="16"/>
      <c r="D1385" s="15"/>
      <c r="E1385" s="15"/>
      <c r="F1385" s="15"/>
      <c r="G1385" s="143" t="str">
        <f>IF($F1385="","",VLOOKUP($F1385,'Bảng tổng hợp'!$C$11:$Q$20000,2,0))</f>
        <v/>
      </c>
      <c r="H1385" s="144" t="str">
        <f>IF($F1385="","",VLOOKUP($F1385,'Bảng tổng hợp'!$C$11:$Q$20000,3,0))</f>
        <v/>
      </c>
      <c r="I1385" s="19"/>
      <c r="J1385" s="146">
        <f>IF(F1385="",0,VLOOKUP(F1385,'Bảng tổng hợp'!$P$11:$Q$397,2,0))</f>
        <v>0</v>
      </c>
      <c r="K1385" s="147">
        <f t="shared" si="2"/>
        <v>0</v>
      </c>
      <c r="L1385" s="148" t="str">
        <f>IF($F1385="","",VLOOKUP($F1385,'Bảng tổng hợp'!$C$11:$M$20000,10,0))</f>
        <v/>
      </c>
      <c r="M1385" s="149" t="str">
        <f>IF($F1385="","",VLOOKUP($F1385,'Bảng tổng hợp'!$C$11:$M$20000,11,0))</f>
        <v/>
      </c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  <c r="AB1385" s="15"/>
      <c r="AC1385" s="15"/>
      <c r="AD1385" s="15"/>
      <c r="AE1385" s="15"/>
      <c r="AF1385" s="15"/>
      <c r="AG1385" s="15"/>
    </row>
    <row r="1386" ht="15.75" customHeight="1">
      <c r="A1386" s="15"/>
      <c r="B1386" s="15"/>
      <c r="C1386" s="16"/>
      <c r="D1386" s="15"/>
      <c r="E1386" s="15"/>
      <c r="F1386" s="15"/>
      <c r="G1386" s="143" t="str">
        <f>IF($F1386="","",VLOOKUP($F1386,'Bảng tổng hợp'!$C$11:$Q$20000,2,0))</f>
        <v/>
      </c>
      <c r="H1386" s="144" t="str">
        <f>IF($F1386="","",VLOOKUP($F1386,'Bảng tổng hợp'!$C$11:$Q$20000,3,0))</f>
        <v/>
      </c>
      <c r="I1386" s="19"/>
      <c r="J1386" s="146">
        <f>IF(F1386="",0,VLOOKUP(F1386,'Bảng tổng hợp'!$P$11:$Q$397,2,0))</f>
        <v>0</v>
      </c>
      <c r="K1386" s="147">
        <f t="shared" si="2"/>
        <v>0</v>
      </c>
      <c r="L1386" s="148" t="str">
        <f>IF($F1386="","",VLOOKUP($F1386,'Bảng tổng hợp'!$C$11:$M$20000,10,0))</f>
        <v/>
      </c>
      <c r="M1386" s="149" t="str">
        <f>IF($F1386="","",VLOOKUP($F1386,'Bảng tổng hợp'!$C$11:$M$20000,11,0))</f>
        <v/>
      </c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  <c r="AC1386" s="15"/>
      <c r="AD1386" s="15"/>
      <c r="AE1386" s="15"/>
      <c r="AF1386" s="15"/>
      <c r="AG1386" s="15"/>
    </row>
    <row r="1387" ht="15.75" customHeight="1">
      <c r="A1387" s="15"/>
      <c r="B1387" s="15"/>
      <c r="C1387" s="16"/>
      <c r="D1387" s="15"/>
      <c r="E1387" s="15"/>
      <c r="F1387" s="15"/>
      <c r="G1387" s="143" t="str">
        <f>IF($F1387="","",VLOOKUP($F1387,'Bảng tổng hợp'!$C$11:$Q$20000,2,0))</f>
        <v/>
      </c>
      <c r="H1387" s="144" t="str">
        <f>IF($F1387="","",VLOOKUP($F1387,'Bảng tổng hợp'!$C$11:$Q$20000,3,0))</f>
        <v/>
      </c>
      <c r="I1387" s="19"/>
      <c r="J1387" s="146">
        <f>IF(F1387="",0,VLOOKUP(F1387,'Bảng tổng hợp'!$P$11:$Q$397,2,0))</f>
        <v>0</v>
      </c>
      <c r="K1387" s="147">
        <f t="shared" si="2"/>
        <v>0</v>
      </c>
      <c r="L1387" s="148" t="str">
        <f>IF($F1387="","",VLOOKUP($F1387,'Bảng tổng hợp'!$C$11:$M$20000,10,0))</f>
        <v/>
      </c>
      <c r="M1387" s="149" t="str">
        <f>IF($F1387="","",VLOOKUP($F1387,'Bảng tổng hợp'!$C$11:$M$20000,11,0))</f>
        <v/>
      </c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  <c r="AC1387" s="15"/>
      <c r="AD1387" s="15"/>
      <c r="AE1387" s="15"/>
      <c r="AF1387" s="15"/>
      <c r="AG1387" s="15"/>
    </row>
    <row r="1388" ht="15.75" customHeight="1">
      <c r="A1388" s="15"/>
      <c r="B1388" s="15"/>
      <c r="C1388" s="16"/>
      <c r="D1388" s="15"/>
      <c r="E1388" s="15"/>
      <c r="F1388" s="15"/>
      <c r="G1388" s="143" t="str">
        <f>IF($F1388="","",VLOOKUP($F1388,'Bảng tổng hợp'!$C$11:$Q$20000,2,0))</f>
        <v/>
      </c>
      <c r="H1388" s="144" t="str">
        <f>IF($F1388="","",VLOOKUP($F1388,'Bảng tổng hợp'!$C$11:$Q$20000,3,0))</f>
        <v/>
      </c>
      <c r="I1388" s="19"/>
      <c r="J1388" s="146">
        <f>IF(F1388="",0,VLOOKUP(F1388,'Bảng tổng hợp'!$P$11:$Q$397,2,0))</f>
        <v>0</v>
      </c>
      <c r="K1388" s="147">
        <f t="shared" si="2"/>
        <v>0</v>
      </c>
      <c r="L1388" s="148" t="str">
        <f>IF($F1388="","",VLOOKUP($F1388,'Bảng tổng hợp'!$C$11:$M$20000,10,0))</f>
        <v/>
      </c>
      <c r="M1388" s="149" t="str">
        <f>IF($F1388="","",VLOOKUP($F1388,'Bảng tổng hợp'!$C$11:$M$20000,11,0))</f>
        <v/>
      </c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F1388" s="15"/>
      <c r="AG1388" s="15"/>
    </row>
    <row r="1389" ht="15.75" customHeight="1">
      <c r="A1389" s="15"/>
      <c r="B1389" s="15"/>
      <c r="C1389" s="16"/>
      <c r="D1389" s="15"/>
      <c r="E1389" s="15"/>
      <c r="F1389" s="15"/>
      <c r="G1389" s="143" t="str">
        <f>IF($F1389="","",VLOOKUP($F1389,'Bảng tổng hợp'!$C$11:$Q$20000,2,0))</f>
        <v/>
      </c>
      <c r="H1389" s="144" t="str">
        <f>IF($F1389="","",VLOOKUP($F1389,'Bảng tổng hợp'!$C$11:$Q$20000,3,0))</f>
        <v/>
      </c>
      <c r="I1389" s="19"/>
      <c r="J1389" s="146">
        <f>IF(F1389="",0,VLOOKUP(F1389,'Bảng tổng hợp'!$P$11:$Q$397,2,0))</f>
        <v>0</v>
      </c>
      <c r="K1389" s="147">
        <f t="shared" si="2"/>
        <v>0</v>
      </c>
      <c r="L1389" s="148" t="str">
        <f>IF($F1389="","",VLOOKUP($F1389,'Bảng tổng hợp'!$C$11:$M$20000,10,0))</f>
        <v/>
      </c>
      <c r="M1389" s="149" t="str">
        <f>IF($F1389="","",VLOOKUP($F1389,'Bảng tổng hợp'!$C$11:$M$20000,11,0))</f>
        <v/>
      </c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F1389" s="15"/>
      <c r="AG1389" s="15"/>
    </row>
    <row r="1390" ht="15.75" customHeight="1">
      <c r="A1390" s="15"/>
      <c r="B1390" s="15"/>
      <c r="C1390" s="16"/>
      <c r="D1390" s="15"/>
      <c r="E1390" s="15"/>
      <c r="F1390" s="15"/>
      <c r="G1390" s="143" t="str">
        <f>IF($F1390="","",VLOOKUP($F1390,'Bảng tổng hợp'!$C$11:$Q$20000,2,0))</f>
        <v/>
      </c>
      <c r="H1390" s="144" t="str">
        <f>IF($F1390="","",VLOOKUP($F1390,'Bảng tổng hợp'!$C$11:$Q$20000,3,0))</f>
        <v/>
      </c>
      <c r="I1390" s="19"/>
      <c r="J1390" s="146">
        <f>IF(F1390="",0,VLOOKUP(F1390,'Bảng tổng hợp'!$P$11:$Q$397,2,0))</f>
        <v>0</v>
      </c>
      <c r="K1390" s="147">
        <f t="shared" si="2"/>
        <v>0</v>
      </c>
      <c r="L1390" s="148" t="str">
        <f>IF($F1390="","",VLOOKUP($F1390,'Bảng tổng hợp'!$C$11:$M$20000,10,0))</f>
        <v/>
      </c>
      <c r="M1390" s="149" t="str">
        <f>IF($F1390="","",VLOOKUP($F1390,'Bảng tổng hợp'!$C$11:$M$20000,11,0))</f>
        <v/>
      </c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/>
      <c r="AC1390" s="15"/>
      <c r="AD1390" s="15"/>
      <c r="AE1390" s="15"/>
      <c r="AF1390" s="15"/>
      <c r="AG1390" s="15"/>
    </row>
    <row r="1391" ht="15.75" customHeight="1">
      <c r="A1391" s="15"/>
      <c r="B1391" s="15"/>
      <c r="C1391" s="16"/>
      <c r="D1391" s="15"/>
      <c r="E1391" s="15"/>
      <c r="F1391" s="15"/>
      <c r="G1391" s="143" t="str">
        <f>IF($F1391="","",VLOOKUP($F1391,'Bảng tổng hợp'!$C$11:$Q$20000,2,0))</f>
        <v/>
      </c>
      <c r="H1391" s="144" t="str">
        <f>IF($F1391="","",VLOOKUP($F1391,'Bảng tổng hợp'!$C$11:$Q$20000,3,0))</f>
        <v/>
      </c>
      <c r="I1391" s="19"/>
      <c r="J1391" s="146">
        <f>IF(F1391="",0,VLOOKUP(F1391,'Bảng tổng hợp'!$P$11:$Q$397,2,0))</f>
        <v>0</v>
      </c>
      <c r="K1391" s="147">
        <f t="shared" si="2"/>
        <v>0</v>
      </c>
      <c r="L1391" s="148" t="str">
        <f>IF($F1391="","",VLOOKUP($F1391,'Bảng tổng hợp'!$C$11:$M$20000,10,0))</f>
        <v/>
      </c>
      <c r="M1391" s="149" t="str">
        <f>IF($F1391="","",VLOOKUP($F1391,'Bảng tổng hợp'!$C$11:$M$20000,11,0))</f>
        <v/>
      </c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  <c r="AB1391" s="15"/>
      <c r="AC1391" s="15"/>
      <c r="AD1391" s="15"/>
      <c r="AE1391" s="15"/>
      <c r="AF1391" s="15"/>
      <c r="AG1391" s="15"/>
    </row>
    <row r="1392" ht="15.75" customHeight="1">
      <c r="A1392" s="15"/>
      <c r="B1392" s="15"/>
      <c r="C1392" s="16"/>
      <c r="D1392" s="15"/>
      <c r="E1392" s="15"/>
      <c r="F1392" s="15"/>
      <c r="G1392" s="143" t="str">
        <f>IF($F1392="","",VLOOKUP($F1392,'Bảng tổng hợp'!$C$11:$Q$20000,2,0))</f>
        <v/>
      </c>
      <c r="H1392" s="144" t="str">
        <f>IF($F1392="","",VLOOKUP($F1392,'Bảng tổng hợp'!$C$11:$Q$20000,3,0))</f>
        <v/>
      </c>
      <c r="I1392" s="19"/>
      <c r="J1392" s="146">
        <f>IF(F1392="",0,VLOOKUP(F1392,'Bảng tổng hợp'!$P$11:$Q$397,2,0))</f>
        <v>0</v>
      </c>
      <c r="K1392" s="147">
        <f t="shared" si="2"/>
        <v>0</v>
      </c>
      <c r="L1392" s="148" t="str">
        <f>IF($F1392="","",VLOOKUP($F1392,'Bảng tổng hợp'!$C$11:$M$20000,10,0))</f>
        <v/>
      </c>
      <c r="M1392" s="149" t="str">
        <f>IF($F1392="","",VLOOKUP($F1392,'Bảng tổng hợp'!$C$11:$M$20000,11,0))</f>
        <v/>
      </c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  <c r="AB1392" s="15"/>
      <c r="AC1392" s="15"/>
      <c r="AD1392" s="15"/>
      <c r="AE1392" s="15"/>
      <c r="AF1392" s="15"/>
      <c r="AG1392" s="15"/>
    </row>
    <row r="1393" ht="15.75" customHeight="1">
      <c r="A1393" s="15"/>
      <c r="B1393" s="15"/>
      <c r="C1393" s="16"/>
      <c r="D1393" s="15"/>
      <c r="E1393" s="15"/>
      <c r="F1393" s="15"/>
      <c r="G1393" s="143" t="str">
        <f>IF($F1393="","",VLOOKUP($F1393,'Bảng tổng hợp'!$C$11:$Q$20000,2,0))</f>
        <v/>
      </c>
      <c r="H1393" s="144" t="str">
        <f>IF($F1393="","",VLOOKUP($F1393,'Bảng tổng hợp'!$C$11:$Q$20000,3,0))</f>
        <v/>
      </c>
      <c r="I1393" s="19"/>
      <c r="J1393" s="146">
        <f>IF(F1393="",0,VLOOKUP(F1393,'Bảng tổng hợp'!$P$11:$Q$397,2,0))</f>
        <v>0</v>
      </c>
      <c r="K1393" s="147">
        <f t="shared" si="2"/>
        <v>0</v>
      </c>
      <c r="L1393" s="148" t="str">
        <f>IF($F1393="","",VLOOKUP($F1393,'Bảng tổng hợp'!$C$11:$M$20000,10,0))</f>
        <v/>
      </c>
      <c r="M1393" s="149" t="str">
        <f>IF($F1393="","",VLOOKUP($F1393,'Bảng tổng hợp'!$C$11:$M$20000,11,0))</f>
        <v/>
      </c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F1393" s="15"/>
      <c r="AG1393" s="15"/>
    </row>
    <row r="1394" ht="15.75" customHeight="1">
      <c r="A1394" s="15"/>
      <c r="B1394" s="15"/>
      <c r="C1394" s="16"/>
      <c r="D1394" s="15"/>
      <c r="E1394" s="15"/>
      <c r="F1394" s="15"/>
      <c r="G1394" s="143" t="str">
        <f>IF($F1394="","",VLOOKUP($F1394,'Bảng tổng hợp'!$C$11:$Q$20000,2,0))</f>
        <v/>
      </c>
      <c r="H1394" s="144" t="str">
        <f>IF($F1394="","",VLOOKUP($F1394,'Bảng tổng hợp'!$C$11:$Q$20000,3,0))</f>
        <v/>
      </c>
      <c r="I1394" s="19"/>
      <c r="J1394" s="146">
        <f>IF(F1394="",0,VLOOKUP(F1394,'Bảng tổng hợp'!$P$11:$Q$397,2,0))</f>
        <v>0</v>
      </c>
      <c r="K1394" s="147">
        <f t="shared" si="2"/>
        <v>0</v>
      </c>
      <c r="L1394" s="148" t="str">
        <f>IF($F1394="","",VLOOKUP($F1394,'Bảng tổng hợp'!$C$11:$M$20000,10,0))</f>
        <v/>
      </c>
      <c r="M1394" s="149" t="str">
        <f>IF($F1394="","",VLOOKUP($F1394,'Bảng tổng hợp'!$C$11:$M$20000,11,0))</f>
        <v/>
      </c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  <c r="AE1394" s="15"/>
      <c r="AF1394" s="15"/>
      <c r="AG1394" s="15"/>
    </row>
    <row r="1395" ht="15.75" customHeight="1">
      <c r="A1395" s="15"/>
      <c r="B1395" s="15"/>
      <c r="C1395" s="16"/>
      <c r="D1395" s="15"/>
      <c r="E1395" s="15"/>
      <c r="F1395" s="15"/>
      <c r="G1395" s="143" t="str">
        <f>IF($F1395="","",VLOOKUP($F1395,'Bảng tổng hợp'!$C$11:$Q$20000,2,0))</f>
        <v/>
      </c>
      <c r="H1395" s="144" t="str">
        <f>IF($F1395="","",VLOOKUP($F1395,'Bảng tổng hợp'!$C$11:$Q$20000,3,0))</f>
        <v/>
      </c>
      <c r="I1395" s="19"/>
      <c r="J1395" s="146">
        <f>IF(F1395="",0,VLOOKUP(F1395,'Bảng tổng hợp'!$P$11:$Q$397,2,0))</f>
        <v>0</v>
      </c>
      <c r="K1395" s="147">
        <f t="shared" si="2"/>
        <v>0</v>
      </c>
      <c r="L1395" s="148" t="str">
        <f>IF($F1395="","",VLOOKUP($F1395,'Bảng tổng hợp'!$C$11:$M$20000,10,0))</f>
        <v/>
      </c>
      <c r="M1395" s="149" t="str">
        <f>IF($F1395="","",VLOOKUP($F1395,'Bảng tổng hợp'!$C$11:$M$20000,11,0))</f>
        <v/>
      </c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  <c r="AE1395" s="15"/>
      <c r="AF1395" s="15"/>
      <c r="AG1395" s="15"/>
    </row>
    <row r="1396" ht="15.75" customHeight="1">
      <c r="A1396" s="15"/>
      <c r="B1396" s="15"/>
      <c r="C1396" s="16"/>
      <c r="D1396" s="15"/>
      <c r="E1396" s="15"/>
      <c r="F1396" s="15"/>
      <c r="G1396" s="143" t="str">
        <f>IF($F1396="","",VLOOKUP($F1396,'Bảng tổng hợp'!$C$11:$Q$20000,2,0))</f>
        <v/>
      </c>
      <c r="H1396" s="144" t="str">
        <f>IF($F1396="","",VLOOKUP($F1396,'Bảng tổng hợp'!$C$11:$Q$20000,3,0))</f>
        <v/>
      </c>
      <c r="I1396" s="19"/>
      <c r="J1396" s="146">
        <f>IF(F1396="",0,VLOOKUP(F1396,'Bảng tổng hợp'!$P$11:$Q$397,2,0))</f>
        <v>0</v>
      </c>
      <c r="K1396" s="147">
        <f t="shared" si="2"/>
        <v>0</v>
      </c>
      <c r="L1396" s="148" t="str">
        <f>IF($F1396="","",VLOOKUP($F1396,'Bảng tổng hợp'!$C$11:$M$20000,10,0))</f>
        <v/>
      </c>
      <c r="M1396" s="149" t="str">
        <f>IF($F1396="","",VLOOKUP($F1396,'Bảng tổng hợp'!$C$11:$M$20000,11,0))</f>
        <v/>
      </c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  <c r="AE1396" s="15"/>
      <c r="AF1396" s="15"/>
      <c r="AG1396" s="15"/>
    </row>
    <row r="1397" ht="15.75" customHeight="1">
      <c r="A1397" s="15"/>
      <c r="B1397" s="15"/>
      <c r="C1397" s="16"/>
      <c r="D1397" s="15"/>
      <c r="E1397" s="15"/>
      <c r="F1397" s="15"/>
      <c r="G1397" s="143" t="str">
        <f>IF($F1397="","",VLOOKUP($F1397,'Bảng tổng hợp'!$C$11:$Q$20000,2,0))</f>
        <v/>
      </c>
      <c r="H1397" s="144" t="str">
        <f>IF($F1397="","",VLOOKUP($F1397,'Bảng tổng hợp'!$C$11:$Q$20000,3,0))</f>
        <v/>
      </c>
      <c r="I1397" s="19"/>
      <c r="J1397" s="146">
        <f>IF(F1397="",0,VLOOKUP(F1397,'Bảng tổng hợp'!$P$11:$Q$397,2,0))</f>
        <v>0</v>
      </c>
      <c r="K1397" s="147">
        <f t="shared" si="2"/>
        <v>0</v>
      </c>
      <c r="L1397" s="148" t="str">
        <f>IF($F1397="","",VLOOKUP($F1397,'Bảng tổng hợp'!$C$11:$M$20000,10,0))</f>
        <v/>
      </c>
      <c r="M1397" s="149" t="str">
        <f>IF($F1397="","",VLOOKUP($F1397,'Bảng tổng hợp'!$C$11:$M$20000,11,0))</f>
        <v/>
      </c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  <c r="AC1397" s="15"/>
      <c r="AD1397" s="15"/>
      <c r="AE1397" s="15"/>
      <c r="AF1397" s="15"/>
      <c r="AG1397" s="15"/>
    </row>
    <row r="1398" ht="15.75" customHeight="1">
      <c r="A1398" s="15"/>
      <c r="B1398" s="15"/>
      <c r="C1398" s="16"/>
      <c r="D1398" s="15"/>
      <c r="E1398" s="15"/>
      <c r="F1398" s="15"/>
      <c r="G1398" s="143" t="str">
        <f>IF($F1398="","",VLOOKUP($F1398,'Bảng tổng hợp'!$C$11:$Q$20000,2,0))</f>
        <v/>
      </c>
      <c r="H1398" s="144" t="str">
        <f>IF($F1398="","",VLOOKUP($F1398,'Bảng tổng hợp'!$C$11:$Q$20000,3,0))</f>
        <v/>
      </c>
      <c r="I1398" s="19"/>
      <c r="J1398" s="146">
        <f>IF(F1398="",0,VLOOKUP(F1398,'Bảng tổng hợp'!$P$11:$Q$397,2,0))</f>
        <v>0</v>
      </c>
      <c r="K1398" s="147">
        <f t="shared" si="2"/>
        <v>0</v>
      </c>
      <c r="L1398" s="148" t="str">
        <f>IF($F1398="","",VLOOKUP($F1398,'Bảng tổng hợp'!$C$11:$M$20000,10,0))</f>
        <v/>
      </c>
      <c r="M1398" s="149" t="str">
        <f>IF($F1398="","",VLOOKUP($F1398,'Bảng tổng hợp'!$C$11:$M$20000,11,0))</f>
        <v/>
      </c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  <c r="AB1398" s="15"/>
      <c r="AC1398" s="15"/>
      <c r="AD1398" s="15"/>
      <c r="AE1398" s="15"/>
      <c r="AF1398" s="15"/>
      <c r="AG1398" s="15"/>
    </row>
    <row r="1399" ht="15.75" customHeight="1">
      <c r="A1399" s="15"/>
      <c r="B1399" s="15"/>
      <c r="C1399" s="16"/>
      <c r="D1399" s="15"/>
      <c r="E1399" s="15"/>
      <c r="F1399" s="15"/>
      <c r="G1399" s="143" t="str">
        <f>IF($F1399="","",VLOOKUP($F1399,'Bảng tổng hợp'!$C$11:$Q$20000,2,0))</f>
        <v/>
      </c>
      <c r="H1399" s="144" t="str">
        <f>IF($F1399="","",VLOOKUP($F1399,'Bảng tổng hợp'!$C$11:$Q$20000,3,0))</f>
        <v/>
      </c>
      <c r="I1399" s="19"/>
      <c r="J1399" s="146">
        <f>IF(F1399="",0,VLOOKUP(F1399,'Bảng tổng hợp'!$P$11:$Q$397,2,0))</f>
        <v>0</v>
      </c>
      <c r="K1399" s="147">
        <f t="shared" si="2"/>
        <v>0</v>
      </c>
      <c r="L1399" s="148" t="str">
        <f>IF($F1399="","",VLOOKUP($F1399,'Bảng tổng hợp'!$C$11:$M$20000,10,0))</f>
        <v/>
      </c>
      <c r="M1399" s="149" t="str">
        <f>IF($F1399="","",VLOOKUP($F1399,'Bảng tổng hợp'!$C$11:$M$20000,11,0))</f>
        <v/>
      </c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F1399" s="15"/>
      <c r="AG1399" s="15"/>
    </row>
    <row r="1400" ht="15.75" customHeight="1">
      <c r="A1400" s="15"/>
      <c r="B1400" s="15"/>
      <c r="C1400" s="16"/>
      <c r="D1400" s="15"/>
      <c r="E1400" s="15"/>
      <c r="F1400" s="15"/>
      <c r="G1400" s="143" t="str">
        <f>IF($F1400="","",VLOOKUP($F1400,'Bảng tổng hợp'!$C$11:$Q$20000,2,0))</f>
        <v/>
      </c>
      <c r="H1400" s="144" t="str">
        <f>IF($F1400="","",VLOOKUP($F1400,'Bảng tổng hợp'!$C$11:$Q$20000,3,0))</f>
        <v/>
      </c>
      <c r="I1400" s="19"/>
      <c r="J1400" s="146">
        <f>IF(F1400="",0,VLOOKUP(F1400,'Bảng tổng hợp'!$P$11:$Q$397,2,0))</f>
        <v>0</v>
      </c>
      <c r="K1400" s="147">
        <f t="shared" si="2"/>
        <v>0</v>
      </c>
      <c r="L1400" s="148" t="str">
        <f>IF($F1400="","",VLOOKUP($F1400,'Bảng tổng hợp'!$C$11:$M$20000,10,0))</f>
        <v/>
      </c>
      <c r="M1400" s="149" t="str">
        <f>IF($F1400="","",VLOOKUP($F1400,'Bảng tổng hợp'!$C$11:$M$20000,11,0))</f>
        <v/>
      </c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  <c r="AB1400" s="15"/>
      <c r="AC1400" s="15"/>
      <c r="AD1400" s="15"/>
      <c r="AE1400" s="15"/>
      <c r="AF1400" s="15"/>
      <c r="AG1400" s="15"/>
    </row>
    <row r="1401" ht="15.75" customHeight="1">
      <c r="A1401" s="15"/>
      <c r="B1401" s="15"/>
      <c r="C1401" s="16"/>
      <c r="D1401" s="15"/>
      <c r="E1401" s="15"/>
      <c r="F1401" s="15"/>
      <c r="G1401" s="143" t="str">
        <f>IF($F1401="","",VLOOKUP($F1401,'Bảng tổng hợp'!$C$11:$Q$20000,2,0))</f>
        <v/>
      </c>
      <c r="H1401" s="144" t="str">
        <f>IF($F1401="","",VLOOKUP($F1401,'Bảng tổng hợp'!$C$11:$Q$20000,3,0))</f>
        <v/>
      </c>
      <c r="I1401" s="19"/>
      <c r="J1401" s="146">
        <f>IF(F1401="",0,VLOOKUP(F1401,'Bảng tổng hợp'!$P$11:$Q$397,2,0))</f>
        <v>0</v>
      </c>
      <c r="K1401" s="147">
        <f t="shared" si="2"/>
        <v>0</v>
      </c>
      <c r="L1401" s="148" t="str">
        <f>IF($F1401="","",VLOOKUP($F1401,'Bảng tổng hợp'!$C$11:$M$20000,10,0))</f>
        <v/>
      </c>
      <c r="M1401" s="149" t="str">
        <f>IF($F1401="","",VLOOKUP($F1401,'Bảng tổng hợp'!$C$11:$M$20000,11,0))</f>
        <v/>
      </c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  <c r="AB1401" s="15"/>
      <c r="AC1401" s="15"/>
      <c r="AD1401" s="15"/>
      <c r="AE1401" s="15"/>
      <c r="AF1401" s="15"/>
      <c r="AG1401" s="15"/>
    </row>
    <row r="1402" ht="15.75" customHeight="1">
      <c r="A1402" s="15"/>
      <c r="B1402" s="15"/>
      <c r="C1402" s="16"/>
      <c r="D1402" s="15"/>
      <c r="E1402" s="15"/>
      <c r="F1402" s="15"/>
      <c r="G1402" s="143" t="str">
        <f>IF($F1402="","",VLOOKUP($F1402,'Bảng tổng hợp'!$C$11:$Q$20000,2,0))</f>
        <v/>
      </c>
      <c r="H1402" s="144" t="str">
        <f>IF($F1402="","",VLOOKUP($F1402,'Bảng tổng hợp'!$C$11:$Q$20000,3,0))</f>
        <v/>
      </c>
      <c r="I1402" s="19"/>
      <c r="J1402" s="146">
        <f>IF(F1402="",0,VLOOKUP(F1402,'Bảng tổng hợp'!$P$11:$Q$397,2,0))</f>
        <v>0</v>
      </c>
      <c r="K1402" s="147">
        <f t="shared" si="2"/>
        <v>0</v>
      </c>
      <c r="L1402" s="148" t="str">
        <f>IF($F1402="","",VLOOKUP($F1402,'Bảng tổng hợp'!$C$11:$M$20000,10,0))</f>
        <v/>
      </c>
      <c r="M1402" s="149" t="str">
        <f>IF($F1402="","",VLOOKUP($F1402,'Bảng tổng hợp'!$C$11:$M$20000,11,0))</f>
        <v/>
      </c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  <c r="AB1402" s="15"/>
      <c r="AC1402" s="15"/>
      <c r="AD1402" s="15"/>
      <c r="AE1402" s="15"/>
      <c r="AF1402" s="15"/>
      <c r="AG1402" s="15"/>
    </row>
    <row r="1403" ht="15.75" customHeight="1">
      <c r="A1403" s="15"/>
      <c r="B1403" s="15"/>
      <c r="C1403" s="16"/>
      <c r="D1403" s="15"/>
      <c r="E1403" s="15"/>
      <c r="F1403" s="15"/>
      <c r="G1403" s="143" t="str">
        <f>IF($F1403="","",VLOOKUP($F1403,'Bảng tổng hợp'!$C$11:$Q$20000,2,0))</f>
        <v/>
      </c>
      <c r="H1403" s="144" t="str">
        <f>IF($F1403="","",VLOOKUP($F1403,'Bảng tổng hợp'!$C$11:$Q$20000,3,0))</f>
        <v/>
      </c>
      <c r="I1403" s="19"/>
      <c r="J1403" s="146">
        <f>IF(F1403="",0,VLOOKUP(F1403,'Bảng tổng hợp'!$P$11:$Q$397,2,0))</f>
        <v>0</v>
      </c>
      <c r="K1403" s="147">
        <f t="shared" si="2"/>
        <v>0</v>
      </c>
      <c r="L1403" s="148" t="str">
        <f>IF($F1403="","",VLOOKUP($F1403,'Bảng tổng hợp'!$C$11:$M$20000,10,0))</f>
        <v/>
      </c>
      <c r="M1403" s="149" t="str">
        <f>IF($F1403="","",VLOOKUP($F1403,'Bảng tổng hợp'!$C$11:$M$20000,11,0))</f>
        <v/>
      </c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  <c r="AC1403" s="15"/>
      <c r="AD1403" s="15"/>
      <c r="AE1403" s="15"/>
      <c r="AF1403" s="15"/>
      <c r="AG1403" s="15"/>
    </row>
    <row r="1404" ht="15.75" customHeight="1">
      <c r="A1404" s="15"/>
      <c r="B1404" s="15"/>
      <c r="C1404" s="16"/>
      <c r="D1404" s="15"/>
      <c r="E1404" s="15"/>
      <c r="F1404" s="15"/>
      <c r="G1404" s="143" t="str">
        <f>IF($F1404="","",VLOOKUP($F1404,'Bảng tổng hợp'!$C$11:$Q$20000,2,0))</f>
        <v/>
      </c>
      <c r="H1404" s="144" t="str">
        <f>IF($F1404="","",VLOOKUP($F1404,'Bảng tổng hợp'!$C$11:$Q$20000,3,0))</f>
        <v/>
      </c>
      <c r="I1404" s="19"/>
      <c r="J1404" s="146">
        <f>IF(F1404="",0,VLOOKUP(F1404,'Bảng tổng hợp'!$P$11:$Q$397,2,0))</f>
        <v>0</v>
      </c>
      <c r="K1404" s="147">
        <f t="shared" si="2"/>
        <v>0</v>
      </c>
      <c r="L1404" s="148" t="str">
        <f>IF($F1404="","",VLOOKUP($F1404,'Bảng tổng hợp'!$C$11:$M$20000,10,0))</f>
        <v/>
      </c>
      <c r="M1404" s="149" t="str">
        <f>IF($F1404="","",VLOOKUP($F1404,'Bảng tổng hợp'!$C$11:$M$20000,11,0))</f>
        <v/>
      </c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F1404" s="15"/>
      <c r="AG1404" s="15"/>
    </row>
    <row r="1405" ht="15.75" customHeight="1">
      <c r="A1405" s="15"/>
      <c r="B1405" s="15"/>
      <c r="C1405" s="16"/>
      <c r="D1405" s="15"/>
      <c r="E1405" s="15"/>
      <c r="F1405" s="15"/>
      <c r="G1405" s="143" t="str">
        <f>IF($F1405="","",VLOOKUP($F1405,'Bảng tổng hợp'!$C$11:$Q$20000,2,0))</f>
        <v/>
      </c>
      <c r="H1405" s="144" t="str">
        <f>IF($F1405="","",VLOOKUP($F1405,'Bảng tổng hợp'!$C$11:$Q$20000,3,0))</f>
        <v/>
      </c>
      <c r="I1405" s="19"/>
      <c r="J1405" s="146">
        <f>IF(F1405="",0,VLOOKUP(F1405,'Bảng tổng hợp'!$P$11:$Q$397,2,0))</f>
        <v>0</v>
      </c>
      <c r="K1405" s="147">
        <f t="shared" si="2"/>
        <v>0</v>
      </c>
      <c r="L1405" s="148" t="str">
        <f>IF($F1405="","",VLOOKUP($F1405,'Bảng tổng hợp'!$C$11:$M$20000,10,0))</f>
        <v/>
      </c>
      <c r="M1405" s="149" t="str">
        <f>IF($F1405="","",VLOOKUP($F1405,'Bảng tổng hợp'!$C$11:$M$20000,11,0))</f>
        <v/>
      </c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  <c r="AC1405" s="15"/>
      <c r="AD1405" s="15"/>
      <c r="AE1405" s="15"/>
      <c r="AF1405" s="15"/>
      <c r="AG1405" s="15"/>
    </row>
    <row r="1406" ht="15.75" customHeight="1">
      <c r="A1406" s="15"/>
      <c r="B1406" s="15"/>
      <c r="C1406" s="16"/>
      <c r="D1406" s="15"/>
      <c r="E1406" s="15"/>
      <c r="F1406" s="15"/>
      <c r="G1406" s="143" t="str">
        <f>IF($F1406="","",VLOOKUP($F1406,'Bảng tổng hợp'!$C$11:$Q$20000,2,0))</f>
        <v/>
      </c>
      <c r="H1406" s="144" t="str">
        <f>IF($F1406="","",VLOOKUP($F1406,'Bảng tổng hợp'!$C$11:$Q$20000,3,0))</f>
        <v/>
      </c>
      <c r="I1406" s="19"/>
      <c r="J1406" s="146">
        <f>IF(F1406="",0,VLOOKUP(F1406,'Bảng tổng hợp'!$P$11:$Q$397,2,0))</f>
        <v>0</v>
      </c>
      <c r="K1406" s="147">
        <f t="shared" si="2"/>
        <v>0</v>
      </c>
      <c r="L1406" s="148" t="str">
        <f>IF($F1406="","",VLOOKUP($F1406,'Bảng tổng hợp'!$C$11:$M$20000,10,0))</f>
        <v/>
      </c>
      <c r="M1406" s="149" t="str">
        <f>IF($F1406="","",VLOOKUP($F1406,'Bảng tổng hợp'!$C$11:$M$20000,11,0))</f>
        <v/>
      </c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F1406" s="15"/>
      <c r="AG1406" s="15"/>
    </row>
    <row r="1407" ht="15.75" customHeight="1">
      <c r="A1407" s="15"/>
      <c r="B1407" s="15"/>
      <c r="C1407" s="16"/>
      <c r="D1407" s="15"/>
      <c r="E1407" s="15"/>
      <c r="F1407" s="15"/>
      <c r="G1407" s="143" t="str">
        <f>IF($F1407="","",VLOOKUP($F1407,'Bảng tổng hợp'!$C$11:$Q$20000,2,0))</f>
        <v/>
      </c>
      <c r="H1407" s="144" t="str">
        <f>IF($F1407="","",VLOOKUP($F1407,'Bảng tổng hợp'!$C$11:$Q$20000,3,0))</f>
        <v/>
      </c>
      <c r="I1407" s="19"/>
      <c r="J1407" s="146">
        <f>IF(F1407="",0,VLOOKUP(F1407,'Bảng tổng hợp'!$P$11:$Q$397,2,0))</f>
        <v>0</v>
      </c>
      <c r="K1407" s="147">
        <f t="shared" si="2"/>
        <v>0</v>
      </c>
      <c r="L1407" s="148" t="str">
        <f>IF($F1407="","",VLOOKUP($F1407,'Bảng tổng hợp'!$C$11:$M$20000,10,0))</f>
        <v/>
      </c>
      <c r="M1407" s="149" t="str">
        <f>IF($F1407="","",VLOOKUP($F1407,'Bảng tổng hợp'!$C$11:$M$20000,11,0))</f>
        <v/>
      </c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  <c r="AB1407" s="15"/>
      <c r="AC1407" s="15"/>
      <c r="AD1407" s="15"/>
      <c r="AE1407" s="15"/>
      <c r="AF1407" s="15"/>
      <c r="AG1407" s="15"/>
    </row>
    <row r="1408" ht="15.75" customHeight="1">
      <c r="A1408" s="15"/>
      <c r="B1408" s="15"/>
      <c r="C1408" s="16"/>
      <c r="D1408" s="15"/>
      <c r="E1408" s="15"/>
      <c r="F1408" s="15"/>
      <c r="G1408" s="143" t="str">
        <f>IF($F1408="","",VLOOKUP($F1408,'Bảng tổng hợp'!$C$11:$Q$20000,2,0))</f>
        <v/>
      </c>
      <c r="H1408" s="144" t="str">
        <f>IF($F1408="","",VLOOKUP($F1408,'Bảng tổng hợp'!$C$11:$Q$20000,3,0))</f>
        <v/>
      </c>
      <c r="I1408" s="19"/>
      <c r="J1408" s="146">
        <f>IF(F1408="",0,VLOOKUP(F1408,'Bảng tổng hợp'!$P$11:$Q$397,2,0))</f>
        <v>0</v>
      </c>
      <c r="K1408" s="147">
        <f t="shared" si="2"/>
        <v>0</v>
      </c>
      <c r="L1408" s="148" t="str">
        <f>IF($F1408="","",VLOOKUP($F1408,'Bảng tổng hợp'!$C$11:$M$20000,10,0))</f>
        <v/>
      </c>
      <c r="M1408" s="149" t="str">
        <f>IF($F1408="","",VLOOKUP($F1408,'Bảng tổng hợp'!$C$11:$M$20000,11,0))</f>
        <v/>
      </c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  <c r="AB1408" s="15"/>
      <c r="AC1408" s="15"/>
      <c r="AD1408" s="15"/>
      <c r="AE1408" s="15"/>
      <c r="AF1408" s="15"/>
      <c r="AG1408" s="15"/>
    </row>
    <row r="1409" ht="15.75" customHeight="1">
      <c r="A1409" s="15"/>
      <c r="B1409" s="15"/>
      <c r="C1409" s="16"/>
      <c r="D1409" s="15"/>
      <c r="E1409" s="15"/>
      <c r="F1409" s="15"/>
      <c r="G1409" s="143" t="str">
        <f>IF($F1409="","",VLOOKUP($F1409,'Bảng tổng hợp'!$C$11:$Q$20000,2,0))</f>
        <v/>
      </c>
      <c r="H1409" s="144" t="str">
        <f>IF($F1409="","",VLOOKUP($F1409,'Bảng tổng hợp'!$C$11:$Q$20000,3,0))</f>
        <v/>
      </c>
      <c r="I1409" s="19"/>
      <c r="J1409" s="146">
        <f>IF(F1409="",0,VLOOKUP(F1409,'Bảng tổng hợp'!$P$11:$Q$397,2,0))</f>
        <v>0</v>
      </c>
      <c r="K1409" s="147">
        <f t="shared" si="2"/>
        <v>0</v>
      </c>
      <c r="L1409" s="148" t="str">
        <f>IF($F1409="","",VLOOKUP($F1409,'Bảng tổng hợp'!$C$11:$M$20000,10,0))</f>
        <v/>
      </c>
      <c r="M1409" s="149" t="str">
        <f>IF($F1409="","",VLOOKUP($F1409,'Bảng tổng hợp'!$C$11:$M$20000,11,0))</f>
        <v/>
      </c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  <c r="AB1409" s="15"/>
      <c r="AC1409" s="15"/>
      <c r="AD1409" s="15"/>
      <c r="AE1409" s="15"/>
      <c r="AF1409" s="15"/>
      <c r="AG1409" s="15"/>
    </row>
    <row r="1410" ht="15.75" customHeight="1">
      <c r="A1410" s="15"/>
      <c r="B1410" s="15"/>
      <c r="C1410" s="16"/>
      <c r="D1410" s="15"/>
      <c r="E1410" s="15"/>
      <c r="F1410" s="15"/>
      <c r="G1410" s="143" t="str">
        <f>IF($F1410="","",VLOOKUP($F1410,'Bảng tổng hợp'!$C$11:$Q$20000,2,0))</f>
        <v/>
      </c>
      <c r="H1410" s="144" t="str">
        <f>IF($F1410="","",VLOOKUP($F1410,'Bảng tổng hợp'!$C$11:$Q$20000,3,0))</f>
        <v/>
      </c>
      <c r="I1410" s="19"/>
      <c r="J1410" s="146">
        <f>IF(F1410="",0,VLOOKUP(F1410,'Bảng tổng hợp'!$P$11:$Q$397,2,0))</f>
        <v>0</v>
      </c>
      <c r="K1410" s="147">
        <f t="shared" si="2"/>
        <v>0</v>
      </c>
      <c r="L1410" s="148" t="str">
        <f>IF($F1410="","",VLOOKUP($F1410,'Bảng tổng hợp'!$C$11:$M$20000,10,0))</f>
        <v/>
      </c>
      <c r="M1410" s="149" t="str">
        <f>IF($F1410="","",VLOOKUP($F1410,'Bảng tổng hợp'!$C$11:$M$20000,11,0))</f>
        <v/>
      </c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  <c r="AE1410" s="15"/>
      <c r="AF1410" s="15"/>
      <c r="AG1410" s="15"/>
    </row>
    <row r="1411" ht="15.75" customHeight="1">
      <c r="A1411" s="15"/>
      <c r="B1411" s="15"/>
      <c r="C1411" s="16"/>
      <c r="D1411" s="15"/>
      <c r="E1411" s="15"/>
      <c r="F1411" s="15"/>
      <c r="G1411" s="143" t="str">
        <f>IF($F1411="","",VLOOKUP($F1411,'Bảng tổng hợp'!$C$11:$Q$20000,2,0))</f>
        <v/>
      </c>
      <c r="H1411" s="144" t="str">
        <f>IF($F1411="","",VLOOKUP($F1411,'Bảng tổng hợp'!$C$11:$Q$20000,3,0))</f>
        <v/>
      </c>
      <c r="I1411" s="19"/>
      <c r="J1411" s="146">
        <f>IF(F1411="",0,VLOOKUP(F1411,'Bảng tổng hợp'!$P$11:$Q$397,2,0))</f>
        <v>0</v>
      </c>
      <c r="K1411" s="147">
        <f t="shared" si="2"/>
        <v>0</v>
      </c>
      <c r="L1411" s="148" t="str">
        <f>IF($F1411="","",VLOOKUP($F1411,'Bảng tổng hợp'!$C$11:$M$20000,10,0))</f>
        <v/>
      </c>
      <c r="M1411" s="149" t="str">
        <f>IF($F1411="","",VLOOKUP($F1411,'Bảng tổng hợp'!$C$11:$M$20000,11,0))</f>
        <v/>
      </c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/>
      <c r="AC1411" s="15"/>
      <c r="AD1411" s="15"/>
      <c r="AE1411" s="15"/>
      <c r="AF1411" s="15"/>
      <c r="AG1411" s="15"/>
    </row>
    <row r="1412" ht="15.75" customHeight="1">
      <c r="A1412" s="15"/>
      <c r="B1412" s="15"/>
      <c r="C1412" s="16"/>
      <c r="D1412" s="15"/>
      <c r="E1412" s="15"/>
      <c r="F1412" s="15"/>
      <c r="G1412" s="143" t="str">
        <f>IF($F1412="","",VLOOKUP($F1412,'Bảng tổng hợp'!$C$11:$Q$20000,2,0))</f>
        <v/>
      </c>
      <c r="H1412" s="144" t="str">
        <f>IF($F1412="","",VLOOKUP($F1412,'Bảng tổng hợp'!$C$11:$Q$20000,3,0))</f>
        <v/>
      </c>
      <c r="I1412" s="19"/>
      <c r="J1412" s="146">
        <f>IF(F1412="",0,VLOOKUP(F1412,'Bảng tổng hợp'!$P$11:$Q$397,2,0))</f>
        <v>0</v>
      </c>
      <c r="K1412" s="147">
        <f t="shared" si="2"/>
        <v>0</v>
      </c>
      <c r="L1412" s="148" t="str">
        <f>IF($F1412="","",VLOOKUP($F1412,'Bảng tổng hợp'!$C$11:$M$20000,10,0))</f>
        <v/>
      </c>
      <c r="M1412" s="149" t="str">
        <f>IF($F1412="","",VLOOKUP($F1412,'Bảng tổng hợp'!$C$11:$M$20000,11,0))</f>
        <v/>
      </c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  <c r="AB1412" s="15"/>
      <c r="AC1412" s="15"/>
      <c r="AD1412" s="15"/>
      <c r="AE1412" s="15"/>
      <c r="AF1412" s="15"/>
      <c r="AG1412" s="15"/>
    </row>
    <row r="1413" ht="15.75" customHeight="1">
      <c r="A1413" s="15"/>
      <c r="B1413" s="15"/>
      <c r="C1413" s="16"/>
      <c r="D1413" s="15"/>
      <c r="E1413" s="15"/>
      <c r="F1413" s="15"/>
      <c r="G1413" s="143" t="str">
        <f>IF($F1413="","",VLOOKUP($F1413,'Bảng tổng hợp'!$C$11:$Q$20000,2,0))</f>
        <v/>
      </c>
      <c r="H1413" s="144" t="str">
        <f>IF($F1413="","",VLOOKUP($F1413,'Bảng tổng hợp'!$C$11:$Q$20000,3,0))</f>
        <v/>
      </c>
      <c r="I1413" s="19"/>
      <c r="J1413" s="146">
        <f>IF(F1413="",0,VLOOKUP(F1413,'Bảng tổng hợp'!$P$11:$Q$397,2,0))</f>
        <v>0</v>
      </c>
      <c r="K1413" s="147">
        <f t="shared" si="2"/>
        <v>0</v>
      </c>
      <c r="L1413" s="148" t="str">
        <f>IF($F1413="","",VLOOKUP($F1413,'Bảng tổng hợp'!$C$11:$M$20000,10,0))</f>
        <v/>
      </c>
      <c r="M1413" s="149" t="str">
        <f>IF($F1413="","",VLOOKUP($F1413,'Bảng tổng hợp'!$C$11:$M$20000,11,0))</f>
        <v/>
      </c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  <c r="AB1413" s="15"/>
      <c r="AC1413" s="15"/>
      <c r="AD1413" s="15"/>
      <c r="AE1413" s="15"/>
      <c r="AF1413" s="15"/>
      <c r="AG1413" s="15"/>
    </row>
    <row r="1414" ht="15.75" customHeight="1">
      <c r="A1414" s="15"/>
      <c r="B1414" s="15"/>
      <c r="C1414" s="16"/>
      <c r="D1414" s="15"/>
      <c r="E1414" s="15"/>
      <c r="F1414" s="15"/>
      <c r="G1414" s="143" t="str">
        <f>IF($F1414="","",VLOOKUP($F1414,'Bảng tổng hợp'!$C$11:$Q$20000,2,0))</f>
        <v/>
      </c>
      <c r="H1414" s="144" t="str">
        <f>IF($F1414="","",VLOOKUP($F1414,'Bảng tổng hợp'!$C$11:$Q$20000,3,0))</f>
        <v/>
      </c>
      <c r="I1414" s="19"/>
      <c r="J1414" s="146">
        <f>IF(F1414="",0,VLOOKUP(F1414,'Bảng tổng hợp'!$P$11:$Q$397,2,0))</f>
        <v>0</v>
      </c>
      <c r="K1414" s="147">
        <f t="shared" si="2"/>
        <v>0</v>
      </c>
      <c r="L1414" s="148" t="str">
        <f>IF($F1414="","",VLOOKUP($F1414,'Bảng tổng hợp'!$C$11:$M$20000,10,0))</f>
        <v/>
      </c>
      <c r="M1414" s="149" t="str">
        <f>IF($F1414="","",VLOOKUP($F1414,'Bảng tổng hợp'!$C$11:$M$20000,11,0))</f>
        <v/>
      </c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  <c r="AE1414" s="15"/>
      <c r="AF1414" s="15"/>
      <c r="AG1414" s="15"/>
    </row>
    <row r="1415" ht="15.75" customHeight="1">
      <c r="A1415" s="15"/>
      <c r="B1415" s="15"/>
      <c r="C1415" s="16"/>
      <c r="D1415" s="15"/>
      <c r="E1415" s="15"/>
      <c r="F1415" s="15"/>
      <c r="G1415" s="143" t="str">
        <f>IF($F1415="","",VLOOKUP($F1415,'Bảng tổng hợp'!$C$11:$Q$20000,2,0))</f>
        <v/>
      </c>
      <c r="H1415" s="144" t="str">
        <f>IF($F1415="","",VLOOKUP($F1415,'Bảng tổng hợp'!$C$11:$Q$20000,3,0))</f>
        <v/>
      </c>
      <c r="I1415" s="19"/>
      <c r="J1415" s="146">
        <f>IF(F1415="",0,VLOOKUP(F1415,'Bảng tổng hợp'!$P$11:$Q$397,2,0))</f>
        <v>0</v>
      </c>
      <c r="K1415" s="147">
        <f t="shared" si="2"/>
        <v>0</v>
      </c>
      <c r="L1415" s="148" t="str">
        <f>IF($F1415="","",VLOOKUP($F1415,'Bảng tổng hợp'!$C$11:$M$20000,10,0))</f>
        <v/>
      </c>
      <c r="M1415" s="149" t="str">
        <f>IF($F1415="","",VLOOKUP($F1415,'Bảng tổng hợp'!$C$11:$M$20000,11,0))</f>
        <v/>
      </c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  <c r="AB1415" s="15"/>
      <c r="AC1415" s="15"/>
      <c r="AD1415" s="15"/>
      <c r="AE1415" s="15"/>
      <c r="AF1415" s="15"/>
      <c r="AG1415" s="15"/>
    </row>
    <row r="1416" ht="15.75" customHeight="1">
      <c r="A1416" s="15"/>
      <c r="B1416" s="15"/>
      <c r="C1416" s="16"/>
      <c r="D1416" s="15"/>
      <c r="E1416" s="15"/>
      <c r="F1416" s="15"/>
      <c r="G1416" s="143" t="str">
        <f>IF($F1416="","",VLOOKUP($F1416,'Bảng tổng hợp'!$C$11:$Q$20000,2,0))</f>
        <v/>
      </c>
      <c r="H1416" s="144" t="str">
        <f>IF($F1416="","",VLOOKUP($F1416,'Bảng tổng hợp'!$C$11:$Q$20000,3,0))</f>
        <v/>
      </c>
      <c r="I1416" s="19"/>
      <c r="J1416" s="146">
        <f>IF(F1416="",0,VLOOKUP(F1416,'Bảng tổng hợp'!$P$11:$Q$397,2,0))</f>
        <v>0</v>
      </c>
      <c r="K1416" s="147">
        <f t="shared" si="2"/>
        <v>0</v>
      </c>
      <c r="L1416" s="148" t="str">
        <f>IF($F1416="","",VLOOKUP($F1416,'Bảng tổng hợp'!$C$11:$M$20000,10,0))</f>
        <v/>
      </c>
      <c r="M1416" s="149" t="str">
        <f>IF($F1416="","",VLOOKUP($F1416,'Bảng tổng hợp'!$C$11:$M$20000,11,0))</f>
        <v/>
      </c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  <c r="AB1416" s="15"/>
      <c r="AC1416" s="15"/>
      <c r="AD1416" s="15"/>
      <c r="AE1416" s="15"/>
      <c r="AF1416" s="15"/>
      <c r="AG1416" s="15"/>
    </row>
    <row r="1417" ht="15.75" customHeight="1">
      <c r="A1417" s="15"/>
      <c r="B1417" s="15"/>
      <c r="C1417" s="16"/>
      <c r="D1417" s="15"/>
      <c r="E1417" s="15"/>
      <c r="F1417" s="15"/>
      <c r="G1417" s="143" t="str">
        <f>IF($F1417="","",VLOOKUP($F1417,'Bảng tổng hợp'!$C$11:$Q$20000,2,0))</f>
        <v/>
      </c>
      <c r="H1417" s="144" t="str">
        <f>IF($F1417="","",VLOOKUP($F1417,'Bảng tổng hợp'!$C$11:$Q$20000,3,0))</f>
        <v/>
      </c>
      <c r="I1417" s="19"/>
      <c r="J1417" s="146">
        <f>IF(F1417="",0,VLOOKUP(F1417,'Bảng tổng hợp'!$P$11:$Q$397,2,0))</f>
        <v>0</v>
      </c>
      <c r="K1417" s="147">
        <f t="shared" si="2"/>
        <v>0</v>
      </c>
      <c r="L1417" s="148" t="str">
        <f>IF($F1417="","",VLOOKUP($F1417,'Bảng tổng hợp'!$C$11:$M$20000,10,0))</f>
        <v/>
      </c>
      <c r="M1417" s="149" t="str">
        <f>IF($F1417="","",VLOOKUP($F1417,'Bảng tổng hợp'!$C$11:$M$20000,11,0))</f>
        <v/>
      </c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  <c r="AB1417" s="15"/>
      <c r="AC1417" s="15"/>
      <c r="AD1417" s="15"/>
      <c r="AE1417" s="15"/>
      <c r="AF1417" s="15"/>
      <c r="AG1417" s="15"/>
    </row>
    <row r="1418" ht="15.75" customHeight="1">
      <c r="A1418" s="15"/>
      <c r="B1418" s="15"/>
      <c r="C1418" s="16"/>
      <c r="D1418" s="15"/>
      <c r="E1418" s="15"/>
      <c r="F1418" s="15"/>
      <c r="G1418" s="143" t="str">
        <f>IF($F1418="","",VLOOKUP($F1418,'Bảng tổng hợp'!$C$11:$Q$20000,2,0))</f>
        <v/>
      </c>
      <c r="H1418" s="144" t="str">
        <f>IF($F1418="","",VLOOKUP($F1418,'Bảng tổng hợp'!$C$11:$Q$20000,3,0))</f>
        <v/>
      </c>
      <c r="I1418" s="19"/>
      <c r="J1418" s="146">
        <f>IF(F1418="",0,VLOOKUP(F1418,'Bảng tổng hợp'!$P$11:$Q$397,2,0))</f>
        <v>0</v>
      </c>
      <c r="K1418" s="147">
        <f t="shared" si="2"/>
        <v>0</v>
      </c>
      <c r="L1418" s="148" t="str">
        <f>IF($F1418="","",VLOOKUP($F1418,'Bảng tổng hợp'!$C$11:$M$20000,10,0))</f>
        <v/>
      </c>
      <c r="M1418" s="149" t="str">
        <f>IF($F1418="","",VLOOKUP($F1418,'Bảng tổng hợp'!$C$11:$M$20000,11,0))</f>
        <v/>
      </c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  <c r="AE1418" s="15"/>
      <c r="AF1418" s="15"/>
      <c r="AG1418" s="15"/>
    </row>
    <row r="1419" ht="15.75" customHeight="1">
      <c r="A1419" s="15"/>
      <c r="B1419" s="15"/>
      <c r="C1419" s="16"/>
      <c r="D1419" s="15"/>
      <c r="E1419" s="15"/>
      <c r="F1419" s="15"/>
      <c r="G1419" s="143" t="str">
        <f>IF($F1419="","",VLOOKUP($F1419,'Bảng tổng hợp'!$C$11:$Q$20000,2,0))</f>
        <v/>
      </c>
      <c r="H1419" s="144" t="str">
        <f>IF($F1419="","",VLOOKUP($F1419,'Bảng tổng hợp'!$C$11:$Q$20000,3,0))</f>
        <v/>
      </c>
      <c r="I1419" s="19"/>
      <c r="J1419" s="146">
        <f>IF(F1419="",0,VLOOKUP(F1419,'Bảng tổng hợp'!$P$11:$Q$397,2,0))</f>
        <v>0</v>
      </c>
      <c r="K1419" s="147">
        <f t="shared" si="2"/>
        <v>0</v>
      </c>
      <c r="L1419" s="148" t="str">
        <f>IF($F1419="","",VLOOKUP($F1419,'Bảng tổng hợp'!$C$11:$M$20000,10,0))</f>
        <v/>
      </c>
      <c r="M1419" s="149" t="str">
        <f>IF($F1419="","",VLOOKUP($F1419,'Bảng tổng hợp'!$C$11:$M$20000,11,0))</f>
        <v/>
      </c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  <c r="AB1419" s="15"/>
      <c r="AC1419" s="15"/>
      <c r="AD1419" s="15"/>
      <c r="AE1419" s="15"/>
      <c r="AF1419" s="15"/>
      <c r="AG1419" s="15"/>
    </row>
    <row r="1420" ht="15.75" customHeight="1">
      <c r="A1420" s="15"/>
      <c r="B1420" s="15"/>
      <c r="C1420" s="16"/>
      <c r="D1420" s="15"/>
      <c r="E1420" s="15"/>
      <c r="F1420" s="15"/>
      <c r="G1420" s="143" t="str">
        <f>IF($F1420="","",VLOOKUP($F1420,'Bảng tổng hợp'!$C$11:$Q$20000,2,0))</f>
        <v/>
      </c>
      <c r="H1420" s="144" t="str">
        <f>IF($F1420="","",VLOOKUP($F1420,'Bảng tổng hợp'!$C$11:$Q$20000,3,0))</f>
        <v/>
      </c>
      <c r="I1420" s="19"/>
      <c r="J1420" s="146">
        <f>IF(F1420="",0,VLOOKUP(F1420,'Bảng tổng hợp'!$P$11:$Q$397,2,0))</f>
        <v>0</v>
      </c>
      <c r="K1420" s="147">
        <f t="shared" si="2"/>
        <v>0</v>
      </c>
      <c r="L1420" s="148" t="str">
        <f>IF($F1420="","",VLOOKUP($F1420,'Bảng tổng hợp'!$C$11:$M$20000,10,0))</f>
        <v/>
      </c>
      <c r="M1420" s="149" t="str">
        <f>IF($F1420="","",VLOOKUP($F1420,'Bảng tổng hợp'!$C$11:$M$20000,11,0))</f>
        <v/>
      </c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  <c r="AB1420" s="15"/>
      <c r="AC1420" s="15"/>
      <c r="AD1420" s="15"/>
      <c r="AE1420" s="15"/>
      <c r="AF1420" s="15"/>
      <c r="AG1420" s="15"/>
    </row>
    <row r="1421" ht="15.75" customHeight="1">
      <c r="A1421" s="15"/>
      <c r="B1421" s="15"/>
      <c r="C1421" s="16"/>
      <c r="D1421" s="15"/>
      <c r="E1421" s="15"/>
      <c r="F1421" s="15"/>
      <c r="G1421" s="143" t="str">
        <f>IF($F1421="","",VLOOKUP($F1421,'Bảng tổng hợp'!$C$11:$Q$20000,2,0))</f>
        <v/>
      </c>
      <c r="H1421" s="144" t="str">
        <f>IF($F1421="","",VLOOKUP($F1421,'Bảng tổng hợp'!$C$11:$Q$20000,3,0))</f>
        <v/>
      </c>
      <c r="I1421" s="19"/>
      <c r="J1421" s="146">
        <f>IF(F1421="",0,VLOOKUP(F1421,'Bảng tổng hợp'!$P$11:$Q$397,2,0))</f>
        <v>0</v>
      </c>
      <c r="K1421" s="147">
        <f t="shared" si="2"/>
        <v>0</v>
      </c>
      <c r="L1421" s="148" t="str">
        <f>IF($F1421="","",VLOOKUP($F1421,'Bảng tổng hợp'!$C$11:$M$20000,10,0))</f>
        <v/>
      </c>
      <c r="M1421" s="149" t="str">
        <f>IF($F1421="","",VLOOKUP($F1421,'Bảng tổng hợp'!$C$11:$M$20000,11,0))</f>
        <v/>
      </c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  <c r="AB1421" s="15"/>
      <c r="AC1421" s="15"/>
      <c r="AD1421" s="15"/>
      <c r="AE1421" s="15"/>
      <c r="AF1421" s="15"/>
      <c r="AG1421" s="15"/>
    </row>
    <row r="1422" ht="15.75" customHeight="1">
      <c r="A1422" s="15"/>
      <c r="B1422" s="15"/>
      <c r="C1422" s="16"/>
      <c r="D1422" s="15"/>
      <c r="E1422" s="15"/>
      <c r="F1422" s="15"/>
      <c r="G1422" s="143" t="str">
        <f>IF($F1422="","",VLOOKUP($F1422,'Bảng tổng hợp'!$C$11:$Q$20000,2,0))</f>
        <v/>
      </c>
      <c r="H1422" s="144" t="str">
        <f>IF($F1422="","",VLOOKUP($F1422,'Bảng tổng hợp'!$C$11:$Q$20000,3,0))</f>
        <v/>
      </c>
      <c r="I1422" s="19"/>
      <c r="J1422" s="146">
        <f>IF(F1422="",0,VLOOKUP(F1422,'Bảng tổng hợp'!$P$11:$Q$397,2,0))</f>
        <v>0</v>
      </c>
      <c r="K1422" s="147">
        <f t="shared" si="2"/>
        <v>0</v>
      </c>
      <c r="L1422" s="148" t="str">
        <f>IF($F1422="","",VLOOKUP($F1422,'Bảng tổng hợp'!$C$11:$M$20000,10,0))</f>
        <v/>
      </c>
      <c r="M1422" s="149" t="str">
        <f>IF($F1422="","",VLOOKUP($F1422,'Bảng tổng hợp'!$C$11:$M$20000,11,0))</f>
        <v/>
      </c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  <c r="AB1422" s="15"/>
      <c r="AC1422" s="15"/>
      <c r="AD1422" s="15"/>
      <c r="AE1422" s="15"/>
      <c r="AF1422" s="15"/>
      <c r="AG1422" s="15"/>
    </row>
    <row r="1423" ht="15.75" customHeight="1">
      <c r="A1423" s="15"/>
      <c r="B1423" s="15"/>
      <c r="C1423" s="16"/>
      <c r="D1423" s="15"/>
      <c r="E1423" s="15"/>
      <c r="F1423" s="15"/>
      <c r="G1423" s="143" t="str">
        <f>IF($F1423="","",VLOOKUP($F1423,'Bảng tổng hợp'!$C$11:$Q$20000,2,0))</f>
        <v/>
      </c>
      <c r="H1423" s="144" t="str">
        <f>IF($F1423="","",VLOOKUP($F1423,'Bảng tổng hợp'!$C$11:$Q$20000,3,0))</f>
        <v/>
      </c>
      <c r="I1423" s="19"/>
      <c r="J1423" s="146">
        <f>IF(F1423="",0,VLOOKUP(F1423,'Bảng tổng hợp'!$P$11:$Q$397,2,0))</f>
        <v>0</v>
      </c>
      <c r="K1423" s="147">
        <f t="shared" si="2"/>
        <v>0</v>
      </c>
      <c r="L1423" s="148" t="str">
        <f>IF($F1423="","",VLOOKUP($F1423,'Bảng tổng hợp'!$C$11:$M$20000,10,0))</f>
        <v/>
      </c>
      <c r="M1423" s="149" t="str">
        <f>IF($F1423="","",VLOOKUP($F1423,'Bảng tổng hợp'!$C$11:$M$20000,11,0))</f>
        <v/>
      </c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  <c r="AB1423" s="15"/>
      <c r="AC1423" s="15"/>
      <c r="AD1423" s="15"/>
      <c r="AE1423" s="15"/>
      <c r="AF1423" s="15"/>
      <c r="AG1423" s="15"/>
    </row>
    <row r="1424" ht="15.75" customHeight="1">
      <c r="A1424" s="15"/>
      <c r="B1424" s="15"/>
      <c r="C1424" s="16"/>
      <c r="D1424" s="15"/>
      <c r="E1424" s="15"/>
      <c r="F1424" s="15"/>
      <c r="G1424" s="143" t="str">
        <f>IF($F1424="","",VLOOKUP($F1424,'Bảng tổng hợp'!$C$11:$Q$20000,2,0))</f>
        <v/>
      </c>
      <c r="H1424" s="144" t="str">
        <f>IF($F1424="","",VLOOKUP($F1424,'Bảng tổng hợp'!$C$11:$Q$20000,3,0))</f>
        <v/>
      </c>
      <c r="I1424" s="19"/>
      <c r="J1424" s="146">
        <f>IF(F1424="",0,VLOOKUP(F1424,'Bảng tổng hợp'!$P$11:$Q$397,2,0))</f>
        <v>0</v>
      </c>
      <c r="K1424" s="147">
        <f t="shared" si="2"/>
        <v>0</v>
      </c>
      <c r="L1424" s="148" t="str">
        <f>IF($F1424="","",VLOOKUP($F1424,'Bảng tổng hợp'!$C$11:$M$20000,10,0))</f>
        <v/>
      </c>
      <c r="M1424" s="149" t="str">
        <f>IF($F1424="","",VLOOKUP($F1424,'Bảng tổng hợp'!$C$11:$M$20000,11,0))</f>
        <v/>
      </c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  <c r="AB1424" s="15"/>
      <c r="AC1424" s="15"/>
      <c r="AD1424" s="15"/>
      <c r="AE1424" s="15"/>
      <c r="AF1424" s="15"/>
      <c r="AG1424" s="15"/>
    </row>
    <row r="1425" ht="15.75" customHeight="1">
      <c r="A1425" s="15"/>
      <c r="B1425" s="15"/>
      <c r="C1425" s="16"/>
      <c r="D1425" s="15"/>
      <c r="E1425" s="15"/>
      <c r="F1425" s="15"/>
      <c r="G1425" s="143" t="str">
        <f>IF($F1425="","",VLOOKUP($F1425,'Bảng tổng hợp'!$C$11:$Q$20000,2,0))</f>
        <v/>
      </c>
      <c r="H1425" s="144" t="str">
        <f>IF($F1425="","",VLOOKUP($F1425,'Bảng tổng hợp'!$C$11:$Q$20000,3,0))</f>
        <v/>
      </c>
      <c r="I1425" s="19"/>
      <c r="J1425" s="146">
        <f>IF(F1425="",0,VLOOKUP(F1425,'Bảng tổng hợp'!$P$11:$Q$397,2,0))</f>
        <v>0</v>
      </c>
      <c r="K1425" s="147">
        <f t="shared" si="2"/>
        <v>0</v>
      </c>
      <c r="L1425" s="148" t="str">
        <f>IF($F1425="","",VLOOKUP($F1425,'Bảng tổng hợp'!$C$11:$M$20000,10,0))</f>
        <v/>
      </c>
      <c r="M1425" s="149" t="str">
        <f>IF($F1425="","",VLOOKUP($F1425,'Bảng tổng hợp'!$C$11:$M$20000,11,0))</f>
        <v/>
      </c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F1425" s="15"/>
      <c r="AG1425" s="15"/>
    </row>
    <row r="1426" ht="15.75" customHeight="1">
      <c r="A1426" s="15"/>
      <c r="B1426" s="15"/>
      <c r="C1426" s="16"/>
      <c r="D1426" s="15"/>
      <c r="E1426" s="15"/>
      <c r="F1426" s="15"/>
      <c r="G1426" s="143" t="str">
        <f>IF($F1426="","",VLOOKUP($F1426,'Bảng tổng hợp'!$C$11:$Q$20000,2,0))</f>
        <v/>
      </c>
      <c r="H1426" s="144" t="str">
        <f>IF($F1426="","",VLOOKUP($F1426,'Bảng tổng hợp'!$C$11:$Q$20000,3,0))</f>
        <v/>
      </c>
      <c r="I1426" s="19"/>
      <c r="J1426" s="146">
        <f>IF(F1426="",0,VLOOKUP(F1426,'Bảng tổng hợp'!$P$11:$Q$397,2,0))</f>
        <v>0</v>
      </c>
      <c r="K1426" s="147">
        <f t="shared" si="2"/>
        <v>0</v>
      </c>
      <c r="L1426" s="148" t="str">
        <f>IF($F1426="","",VLOOKUP($F1426,'Bảng tổng hợp'!$C$11:$M$20000,10,0))</f>
        <v/>
      </c>
      <c r="M1426" s="149" t="str">
        <f>IF($F1426="","",VLOOKUP($F1426,'Bảng tổng hợp'!$C$11:$M$20000,11,0))</f>
        <v/>
      </c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  <c r="AB1426" s="15"/>
      <c r="AC1426" s="15"/>
      <c r="AD1426" s="15"/>
      <c r="AE1426" s="15"/>
      <c r="AF1426" s="15"/>
      <c r="AG1426" s="15"/>
    </row>
    <row r="1427" ht="15.75" customHeight="1">
      <c r="A1427" s="15"/>
      <c r="B1427" s="15"/>
      <c r="C1427" s="16"/>
      <c r="D1427" s="15"/>
      <c r="E1427" s="15"/>
      <c r="F1427" s="15"/>
      <c r="G1427" s="143" t="str">
        <f>IF($F1427="","",VLOOKUP($F1427,'Bảng tổng hợp'!$C$11:$Q$20000,2,0))</f>
        <v/>
      </c>
      <c r="H1427" s="144" t="str">
        <f>IF($F1427="","",VLOOKUP($F1427,'Bảng tổng hợp'!$C$11:$Q$20000,3,0))</f>
        <v/>
      </c>
      <c r="I1427" s="19"/>
      <c r="J1427" s="146">
        <f>IF(F1427="",0,VLOOKUP(F1427,'Bảng tổng hợp'!$P$11:$Q$397,2,0))</f>
        <v>0</v>
      </c>
      <c r="K1427" s="147">
        <f t="shared" si="2"/>
        <v>0</v>
      </c>
      <c r="L1427" s="148" t="str">
        <f>IF($F1427="","",VLOOKUP($F1427,'Bảng tổng hợp'!$C$11:$M$20000,10,0))</f>
        <v/>
      </c>
      <c r="M1427" s="149" t="str">
        <f>IF($F1427="","",VLOOKUP($F1427,'Bảng tổng hợp'!$C$11:$M$20000,11,0))</f>
        <v/>
      </c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  <c r="AB1427" s="15"/>
      <c r="AC1427" s="15"/>
      <c r="AD1427" s="15"/>
      <c r="AE1427" s="15"/>
      <c r="AF1427" s="15"/>
      <c r="AG1427" s="15"/>
    </row>
    <row r="1428" ht="15.75" customHeight="1">
      <c r="A1428" s="15"/>
      <c r="B1428" s="15"/>
      <c r="C1428" s="16"/>
      <c r="D1428" s="15"/>
      <c r="E1428" s="15"/>
      <c r="F1428" s="15"/>
      <c r="G1428" s="143" t="str">
        <f>IF($F1428="","",VLOOKUP($F1428,'Bảng tổng hợp'!$C$11:$Q$20000,2,0))</f>
        <v/>
      </c>
      <c r="H1428" s="144" t="str">
        <f>IF($F1428="","",VLOOKUP($F1428,'Bảng tổng hợp'!$C$11:$Q$20000,3,0))</f>
        <v/>
      </c>
      <c r="I1428" s="19"/>
      <c r="J1428" s="146">
        <f>IF(F1428="",0,VLOOKUP(F1428,'Bảng tổng hợp'!$P$11:$Q$397,2,0))</f>
        <v>0</v>
      </c>
      <c r="K1428" s="147">
        <f t="shared" si="2"/>
        <v>0</v>
      </c>
      <c r="L1428" s="148" t="str">
        <f>IF($F1428="","",VLOOKUP($F1428,'Bảng tổng hợp'!$C$11:$M$20000,10,0))</f>
        <v/>
      </c>
      <c r="M1428" s="149" t="str">
        <f>IF($F1428="","",VLOOKUP($F1428,'Bảng tổng hợp'!$C$11:$M$20000,11,0))</f>
        <v/>
      </c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  <c r="AB1428" s="15"/>
      <c r="AC1428" s="15"/>
      <c r="AD1428" s="15"/>
      <c r="AE1428" s="15"/>
      <c r="AF1428" s="15"/>
      <c r="AG1428" s="15"/>
    </row>
    <row r="1429" ht="15.75" customHeight="1">
      <c r="A1429" s="15"/>
      <c r="B1429" s="15"/>
      <c r="C1429" s="16"/>
      <c r="D1429" s="15"/>
      <c r="E1429" s="15"/>
      <c r="F1429" s="15"/>
      <c r="G1429" s="143" t="str">
        <f>IF($F1429="","",VLOOKUP($F1429,'Bảng tổng hợp'!$C$11:$Q$20000,2,0))</f>
        <v/>
      </c>
      <c r="H1429" s="144" t="str">
        <f>IF($F1429="","",VLOOKUP($F1429,'Bảng tổng hợp'!$C$11:$Q$20000,3,0))</f>
        <v/>
      </c>
      <c r="I1429" s="19"/>
      <c r="J1429" s="146">
        <f>IF(F1429="",0,VLOOKUP(F1429,'Bảng tổng hợp'!$P$11:$Q$397,2,0))</f>
        <v>0</v>
      </c>
      <c r="K1429" s="147">
        <f t="shared" si="2"/>
        <v>0</v>
      </c>
      <c r="L1429" s="148" t="str">
        <f>IF($F1429="","",VLOOKUP($F1429,'Bảng tổng hợp'!$C$11:$M$20000,10,0))</f>
        <v/>
      </c>
      <c r="M1429" s="149" t="str">
        <f>IF($F1429="","",VLOOKUP($F1429,'Bảng tổng hợp'!$C$11:$M$20000,11,0))</f>
        <v/>
      </c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  <c r="AB1429" s="15"/>
      <c r="AC1429" s="15"/>
      <c r="AD1429" s="15"/>
      <c r="AE1429" s="15"/>
      <c r="AF1429" s="15"/>
      <c r="AG1429" s="15"/>
    </row>
  </sheetData>
  <mergeCells count="12">
    <mergeCell ref="I7:K7"/>
    <mergeCell ref="L7:M8"/>
    <mergeCell ref="I8:I9"/>
    <mergeCell ref="J8:J9"/>
    <mergeCell ref="K8:K9"/>
    <mergeCell ref="A5:J5"/>
    <mergeCell ref="A7:B7"/>
    <mergeCell ref="C7:D7"/>
    <mergeCell ref="E7:E8"/>
    <mergeCell ref="F7:F8"/>
    <mergeCell ref="G7:G8"/>
    <mergeCell ref="H7:H8"/>
  </mergeCells>
  <dataValidations>
    <dataValidation type="list" allowBlank="1" showInputMessage="1" showErrorMessage="1" prompt=" - " sqref="F11:F1429">
      <formula1>'Bảng tổng hợp'!$C$11:$C$20000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1">
      <c r="A1" s="157"/>
      <c r="B1" s="158"/>
      <c r="C1" s="158"/>
      <c r="D1" s="159"/>
      <c r="E1" s="159"/>
      <c r="F1" s="160"/>
    </row>
    <row r="2">
      <c r="A2" s="161" t="s">
        <v>315</v>
      </c>
      <c r="F2" s="162"/>
    </row>
    <row r="3">
      <c r="A3" s="163"/>
      <c r="B3" s="2"/>
      <c r="C3" s="2"/>
      <c r="D3" s="164"/>
      <c r="E3" s="164"/>
      <c r="F3" s="165"/>
    </row>
    <row r="4">
      <c r="A4" s="166" t="str">
        <f>"Từ ngày: 01/01/2021"</f>
        <v>Từ ngày: 01/01/2021</v>
      </c>
      <c r="F4" s="162"/>
    </row>
    <row r="5">
      <c r="A5" s="167" t="str">
        <f>"Từ ngày: 31/12/2021"</f>
        <v>Từ ngày: 31/12/2021</v>
      </c>
      <c r="F5" s="162"/>
    </row>
    <row r="6">
      <c r="A6" s="168"/>
      <c r="B6" s="2"/>
      <c r="C6" s="169" t="s">
        <v>316</v>
      </c>
      <c r="D6" s="170" t="str">
        <f>VLOOKUP($D$7,'Danh mục'!$C$11:$G$65536,5,0)</f>
        <v>#REF!</v>
      </c>
      <c r="E6" s="171"/>
      <c r="F6" s="172"/>
    </row>
    <row r="7">
      <c r="A7" s="173"/>
      <c r="B7" s="2"/>
      <c r="C7" s="169" t="s">
        <v>317</v>
      </c>
      <c r="D7" s="174" t="s">
        <v>23</v>
      </c>
      <c r="F7" s="162"/>
    </row>
    <row r="8">
      <c r="A8" s="175" t="s">
        <v>234</v>
      </c>
      <c r="B8" s="28"/>
      <c r="C8" s="176" t="s">
        <v>318</v>
      </c>
      <c r="D8" s="177" t="s">
        <v>319</v>
      </c>
      <c r="E8" s="177" t="s">
        <v>320</v>
      </c>
      <c r="F8" s="177" t="s">
        <v>321</v>
      </c>
    </row>
    <row r="9">
      <c r="A9" s="178" t="s">
        <v>322</v>
      </c>
      <c r="B9" s="178" t="s">
        <v>323</v>
      </c>
      <c r="C9" s="31"/>
      <c r="D9" s="31"/>
      <c r="E9" s="31"/>
      <c r="F9" s="31"/>
    </row>
    <row r="10">
      <c r="A10" s="179" t="s">
        <v>324</v>
      </c>
      <c r="B10" s="179" t="s">
        <v>325</v>
      </c>
      <c r="C10" s="179" t="s">
        <v>326</v>
      </c>
      <c r="D10" s="180" t="s">
        <v>327</v>
      </c>
      <c r="E10" s="180" t="s">
        <v>328</v>
      </c>
      <c r="F10" s="180" t="s">
        <v>329</v>
      </c>
    </row>
    <row r="11">
      <c r="A11" s="181"/>
      <c r="B11" s="181"/>
      <c r="C11" s="182" t="s">
        <v>330</v>
      </c>
      <c r="D11" s="183" t="s">
        <v>331</v>
      </c>
      <c r="E11" s="183" t="s">
        <v>331</v>
      </c>
      <c r="F11" s="184"/>
    </row>
    <row r="12">
      <c r="A12" s="13"/>
      <c r="B12" s="13"/>
      <c r="C12" s="13"/>
      <c r="D12" s="13"/>
      <c r="E12" s="13"/>
      <c r="F12" s="13"/>
    </row>
    <row r="13">
      <c r="A13" s="13"/>
      <c r="B13" s="13"/>
      <c r="C13" s="13"/>
      <c r="D13" s="13"/>
      <c r="E13" s="13"/>
      <c r="F13" s="13"/>
    </row>
    <row r="14">
      <c r="A14" s="185" t="s">
        <v>332</v>
      </c>
      <c r="B14" s="26"/>
      <c r="C14" s="28"/>
      <c r="D14" s="186"/>
      <c r="E14" s="186"/>
      <c r="F14" s="186">
        <f>$D$4997-$E$4997+$F$11</f>
        <v>0</v>
      </c>
    </row>
    <row r="15">
      <c r="A15" s="187"/>
      <c r="F15" s="188"/>
    </row>
    <row r="16">
      <c r="A16" s="187"/>
      <c r="F16" s="188"/>
    </row>
    <row r="17">
      <c r="A17" s="187"/>
      <c r="F17" s="188"/>
    </row>
    <row r="18">
      <c r="A18" s="187"/>
      <c r="F18" s="188"/>
    </row>
    <row r="19">
      <c r="A19" s="187"/>
      <c r="F19" s="188"/>
    </row>
    <row r="20">
      <c r="A20" s="187"/>
      <c r="F20" s="188"/>
    </row>
    <row r="21">
      <c r="A21" s="189"/>
      <c r="B21" s="190"/>
      <c r="C21" s="190"/>
      <c r="D21" s="190"/>
      <c r="E21" s="190"/>
      <c r="F21" s="191"/>
    </row>
  </sheetData>
  <mergeCells count="11">
    <mergeCell ref="D7:F7"/>
    <mergeCell ref="A8:B8"/>
    <mergeCell ref="C8:C9"/>
    <mergeCell ref="D8:D9"/>
    <mergeCell ref="E8:E9"/>
    <mergeCell ref="F8:F9"/>
    <mergeCell ref="A14:C14"/>
    <mergeCell ref="A2:F2"/>
    <mergeCell ref="A4:F4"/>
    <mergeCell ref="A5:F5"/>
    <mergeCell ref="D6:F6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2011-12-03T11:30:39Z</dcterms:created>
  <dc:creator>PHONGVU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